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keiba-sv2\総務課\担当者別\shirota\地方公会計(財務諸表作成)\04‗R2(R1年度決算）\06‗財務諸表\"/>
    </mc:Choice>
  </mc:AlternateContent>
  <xr:revisionPtr revIDLastSave="0" documentId="13_ncr:1_{A436CFD6-A0C0-45D6-A7DC-C0881E232B9F}" xr6:coauthVersionLast="46" xr6:coauthVersionMax="46" xr10:uidLastSave="{00000000-0000-0000-0000-000000000000}"/>
  <bookViews>
    <workbookView xWindow="-120" yWindow="-120" windowWidth="20730" windowHeight="11160" activeTab="4" xr2:uid="{00000000-000D-0000-FFFF-FFFF00000000}"/>
  </bookViews>
  <sheets>
    <sheet name="貸借対照表" sheetId="5" r:id="rId1"/>
    <sheet name="行政コスト計算書" sheetId="6" r:id="rId2"/>
    <sheet name="純資産変動計算書" sheetId="7" r:id="rId3"/>
    <sheet name="資金収支計算書" sheetId="8" r:id="rId4"/>
    <sheet name="注記" sheetId="11" r:id="rId5"/>
  </sheets>
  <externalReferences>
    <externalReference r:id="rId6"/>
    <externalReference r:id="rId7"/>
  </externalReferences>
  <definedNames>
    <definedName name="CSV" localSheetId="4">#REF!</definedName>
    <definedName name="CSV">#REF!</definedName>
    <definedName name="CSVDATA" localSheetId="4">#REF!</definedName>
    <definedName name="CSVDATA">#REF!</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_xlnm.Print_Area" localSheetId="4">注記!$A$1:$A$127</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 localSheetId="4">#REF!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 localSheetId="4">#REF!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 localSheetId="4">#REF!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Q66" i="8"/>
  <c r="Q55" i="8"/>
  <c r="Q52" i="8"/>
  <c r="Q58" i="8" s="1"/>
  <c r="Q50" i="8"/>
  <c r="Q44" i="8"/>
  <c r="Q38" i="8"/>
  <c r="Q32" i="8"/>
  <c r="Q27" i="8"/>
  <c r="Q22" i="8"/>
  <c r="Q17" i="8"/>
  <c r="U30" i="7"/>
  <c r="U28" i="7"/>
  <c r="U27" i="7"/>
  <c r="U26" i="7"/>
  <c r="W21" i="7"/>
  <c r="V21" i="7"/>
  <c r="V29" i="7" s="1"/>
  <c r="U19" i="7"/>
  <c r="U18" i="7"/>
  <c r="W17" i="7"/>
  <c r="U17" i="7" s="1"/>
  <c r="U16" i="7"/>
  <c r="U15" i="7"/>
  <c r="R45" i="6"/>
  <c r="R39" i="6"/>
  <c r="R35" i="6"/>
  <c r="R30" i="6"/>
  <c r="R26" i="6"/>
  <c r="R21" i="6"/>
  <c r="R16" i="6"/>
  <c r="AE29" i="5" l="1"/>
  <c r="AE69" i="5" s="1"/>
  <c r="AD46" i="5"/>
  <c r="AD15" i="5"/>
  <c r="Q16" i="8"/>
  <c r="Q36" i="8" s="1"/>
  <c r="Q59" i="8" s="1"/>
  <c r="Q62" i="8" s="1"/>
  <c r="Q67" i="8" s="1"/>
  <c r="W20" i="7"/>
  <c r="R15" i="6"/>
  <c r="R14" i="6" s="1"/>
  <c r="R38" i="6" s="1"/>
  <c r="R48" i="6" s="1"/>
  <c r="AD14" i="5" l="1"/>
  <c r="AD69" i="5" s="1"/>
  <c r="U20" i="7"/>
  <c r="W29" i="7"/>
  <c r="U29" i="7" s="1"/>
</calcChain>
</file>

<file path=xl/sharedStrings.xml><?xml version="1.0" encoding="utf-8"?>
<sst xmlns="http://schemas.openxmlformats.org/spreadsheetml/2006/main" count="769" uniqueCount="444">
  <si>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</si>
  <si>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</si>
  <si>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</si>
  <si>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</si>
  <si>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</si>
  <si>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</si>
  <si>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</si>
  <si>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</si>
  <si>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</si>
  <si>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</si>
  <si>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</si>
  <si>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</si>
  <si>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</si>
  <si>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</si>
  <si>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</si>
  <si>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</si>
  <si>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</si>
  <si>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</si>
  <si>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</si>
  <si>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</si>
  <si>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</si>
  <si>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</si>
  <si>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</si>
  <si>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</si>
  <si>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</si>
  <si>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</si>
  <si>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</si>
  <si>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</si>
  <si>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</si>
  <si>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</si>
  <si>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</si>
  <si>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</si>
  <si>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</si>
  <si>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</si>
  <si>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</si>
  <si>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</si>
  <si>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</si>
  <si>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</si>
  <si>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</si>
  <si>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</si>
  <si>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</si>
  <si>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</si>
  <si>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</si>
  <si>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</si>
  <si>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</si>
  <si>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</si>
  <si>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</si>
  <si>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</si>
  <si>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</si>
  <si>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</si>
  <si>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</si>
  <si>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</si>
  <si>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</si>
  <si>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</si>
  <si>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</si>
  <si>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</si>
  <si>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</si>
  <si>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</si>
  <si>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</si>
  <si>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</si>
  <si>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</si>
  <si>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</si>
  <si>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</si>
  <si>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</si>
  <si>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</si>
  <si>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</si>
  <si>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</si>
  <si>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</si>
  <si>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</si>
  <si>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</si>
  <si>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</si>
  <si>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</si>
  <si>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</si>
  <si>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</si>
  <si>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</si>
  <si>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</si>
  <si>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</si>
  <si>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</si>
  <si>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</si>
  <si>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</si>
  <si>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</si>
  <si>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</si>
  <si>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</si>
  <si>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</si>
  <si>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</si>
  <si>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</si>
  <si>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</si>
  <si>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</si>
  <si>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</si>
  <si>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</si>
  <si>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</si>
  <si>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</si>
  <si>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</si>
  <si>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</si>
  <si>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</si>
  <si>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</si>
  <si>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</si>
  <si>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</si>
  <si>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</si>
  <si>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</si>
  <si>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</si>
  <si>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</si>
  <si>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</si>
  <si>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</si>
  <si>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</si>
  <si>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</si>
  <si>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</si>
  <si>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</si>
  <si>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</si>
  <si>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</si>
  <si>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</si>
  <si>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</si>
  <si>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</si>
  <si>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</si>
  <si>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</si>
  <si>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</si>
  <si>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</si>
  <si>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</si>
  <si>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</si>
  <si>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</si>
  <si>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</si>
  <si>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</si>
  <si>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</si>
  <si>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</si>
  <si>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</si>
  <si>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</si>
  <si>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</si>
  <si>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</si>
  <si>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</si>
  <si>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</si>
  <si>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</si>
  <si>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</si>
  <si>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</si>
  <si>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</si>
  <si>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</si>
  <si>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</si>
  <si>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</si>
  <si>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</si>
  <si>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</si>
  <si>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</si>
  <si>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</si>
  <si>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</si>
  <si>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</si>
  <si>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</si>
  <si>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</si>
  <si>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</si>
  <si>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</si>
  <si>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</si>
  <si>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</si>
  <si>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</si>
  <si>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</si>
  <si>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</si>
  <si>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</si>
  <si>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</si>
  <si>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</si>
  <si>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</si>
  <si>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</si>
  <si>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</si>
  <si>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</si>
  <si>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</si>
  <si>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</si>
  <si>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</si>
  <si>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</si>
  <si>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</si>
  <si>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</si>
  <si>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</si>
  <si>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</si>
  <si>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</si>
  <si>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</si>
  <si>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</si>
  <si>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</si>
  <si>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</si>
  <si>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</si>
  <si>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</si>
  <si>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</si>
  <si>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</si>
  <si>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</si>
  <si>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</si>
  <si>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</si>
  <si>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</si>
  <si>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</si>
  <si>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</si>
  <si>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</si>
  <si>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</si>
  <si>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</si>
  <si>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</si>
  <si>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</si>
  <si>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</si>
  <si>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</si>
  <si>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</si>
  <si>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</si>
  <si>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</si>
  <si>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</si>
  <si>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</si>
  <si>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</si>
  <si>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</si>
  <si>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</si>
  <si>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</si>
  <si>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</si>
  <si>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</si>
  <si>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</si>
  <si>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</si>
  <si>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</si>
  <si>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</si>
  <si>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</si>
  <si>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</si>
  <si>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</si>
  <si>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</si>
  <si>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</si>
  <si>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</si>
  <si>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</si>
  <si>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</si>
  <si>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</si>
  <si>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</si>
  <si>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</si>
  <si>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</si>
  <si>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</si>
  <si>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</si>
  <si>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</si>
  <si>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</si>
  <si>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</si>
  <si>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</si>
  <si>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</si>
  <si>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</si>
  <si>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</si>
  <si>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</si>
  <si>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</si>
  <si>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</si>
  <si>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</si>
  <si>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</si>
  <si>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</si>
  <si>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</si>
  <si>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</si>
  <si>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</si>
  <si>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</si>
  <si>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</si>
  <si>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</si>
  <si>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</si>
  <si>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</si>
  <si>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</si>
  <si>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</si>
  <si>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</si>
  <si>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</si>
  <si>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</si>
  <si>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</si>
  <si>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</si>
  <si>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</si>
  <si>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</si>
  <si>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</si>
  <si>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</si>
  <si>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</si>
  <si>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</si>
  <si>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</si>
  <si>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</si>
  <si>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</si>
  <si>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</si>
  <si>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</si>
  <si>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</si>
  <si>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</si>
  <si>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</si>
  <si>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</si>
  <si>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</si>
  <si>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</si>
  <si>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</si>
  <si>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</si>
  <si>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</si>
  <si>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</si>
  <si>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</si>
  <si>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</si>
  <si>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</si>
  <si>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</si>
  <si>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</si>
  <si>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</si>
  <si>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</si>
  <si>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</si>
  <si>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</si>
  <si>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</si>
  <si>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</si>
  <si>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</si>
  <si>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</si>
  <si>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</si>
  <si>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</si>
  <si>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</si>
  <si>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</si>
  <si>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</si>
  <si>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</si>
  <si>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</si>
  <si>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</si>
  <si>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</si>
  <si>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</si>
  <si>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</si>
  <si>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</si>
  <si>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</si>
  <si>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</si>
  <si>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</si>
  <si>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</si>
  <si>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</si>
  <si>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</si>
  <si>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</si>
  <si>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</si>
  <si>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</si>
  <si>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</si>
  <si>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</si>
  <si>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</si>
  <si>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</si>
  <si>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</si>
  <si>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</si>
  <si>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</si>
  <si>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</si>
  <si>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</si>
  <si>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</si>
  <si>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</si>
  <si>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</si>
  <si>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</si>
  <si>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</si>
  <si>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</si>
  <si>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</si>
  <si>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</si>
  <si>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</si>
  <si>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</si>
  <si>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</si>
  <si>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</si>
  <si>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</si>
  <si>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</si>
  <si>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</si>
  <si>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</si>
  <si>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</si>
  <si>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</si>
  <si>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</si>
  <si>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</si>
  <si>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</si>
  <si>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</si>
  <si>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</si>
  <si>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</si>
  <si>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H31</t>
  </si>
  <si>
    <t>*出力帳票選択 ： 財務書類</t>
  </si>
  <si>
    <t>*団体区分 ： 一般会計等</t>
  </si>
  <si>
    <t>*団体／会計コード ：</t>
  </si>
  <si>
    <t>*出力範囲 ： 年次</t>
  </si>
  <si>
    <t>*出力金額単位 ： 百万円</t>
  </si>
  <si>
    <t>（単位：百万円）</t>
  </si>
  <si>
    <t>-</t>
    <phoneticPr fontId="2"/>
  </si>
  <si>
    <t>-</t>
    <phoneticPr fontId="2"/>
  </si>
  <si>
    <t>-</t>
    <phoneticPr fontId="2"/>
  </si>
  <si>
    <t>行政コスト計算書</t>
  </si>
  <si>
    <t>自　平成３１年４月１日</t>
    <phoneticPr fontId="11"/>
  </si>
  <si>
    <t>至　令和２年３月３１日</t>
    <phoneticPr fontId="11"/>
  </si>
  <si>
    <t>-</t>
    <phoneticPr fontId="11"/>
  </si>
  <si>
    <t>-</t>
    <phoneticPr fontId="11"/>
  </si>
  <si>
    <t>-</t>
    <phoneticPr fontId="11"/>
  </si>
  <si>
    <t>※</t>
  </si>
  <si>
    <t>純資産変動計算書</t>
  </si>
  <si>
    <t>自　平成３１年４月１日</t>
    <phoneticPr fontId="11"/>
  </si>
  <si>
    <t>至　令和２年３月３１日</t>
    <phoneticPr fontId="11"/>
  </si>
  <si>
    <t>資金収支計算書</t>
  </si>
  <si>
    <t>自　平成３１年４月１日</t>
    <phoneticPr fontId="11"/>
  </si>
  <si>
    <t>貸借対照表</t>
  </si>
  <si>
    <t>（令和２年３月３１日現在）</t>
  </si>
  <si>
    <t>-</t>
    <phoneticPr fontId="2"/>
  </si>
  <si>
    <t>　１　重要な会計方針</t>
    <phoneticPr fontId="11"/>
  </si>
  <si>
    <t>(1) 有形固定資産等の評価基準及び評価方法</t>
    <phoneticPr fontId="11"/>
  </si>
  <si>
    <t>①　有形固定資産････････取得原価</t>
    <rPh sb="2" eb="4">
      <t>ユウケイ</t>
    </rPh>
    <rPh sb="4" eb="6">
      <t>コテイ</t>
    </rPh>
    <rPh sb="6" eb="8">
      <t>シサン</t>
    </rPh>
    <rPh sb="16" eb="18">
      <t>シュトク</t>
    </rPh>
    <rPh sb="18" eb="20">
      <t>ゲンカ</t>
    </rPh>
    <phoneticPr fontId="11"/>
  </si>
  <si>
    <t>②　無形固定資産････････該当なし</t>
    <rPh sb="2" eb="4">
      <t>ムケイ</t>
    </rPh>
    <rPh sb="4" eb="6">
      <t>コテイ</t>
    </rPh>
    <rPh sb="6" eb="8">
      <t>シサン</t>
    </rPh>
    <rPh sb="16" eb="18">
      <t>ガイトウ</t>
    </rPh>
    <phoneticPr fontId="11"/>
  </si>
  <si>
    <t>(2) 有価証券及び出資金の評価基準及び評価方法</t>
    <rPh sb="8" eb="9">
      <t>オヨ</t>
    </rPh>
    <rPh sb="10" eb="13">
      <t>シュッシキン</t>
    </rPh>
    <phoneticPr fontId="11"/>
  </si>
  <si>
    <t>　 ①　満期保有目的有価証券･･････････････該当なし</t>
    <rPh sb="4" eb="6">
      <t>マンキ</t>
    </rPh>
    <rPh sb="6" eb="8">
      <t>ホユウ</t>
    </rPh>
    <rPh sb="8" eb="10">
      <t>モクテキ</t>
    </rPh>
    <rPh sb="10" eb="12">
      <t>ユウカ</t>
    </rPh>
    <rPh sb="12" eb="14">
      <t>ショウケン</t>
    </rPh>
    <rPh sb="28" eb="30">
      <t>ガイトウ</t>
    </rPh>
    <phoneticPr fontId="11"/>
  </si>
  <si>
    <t xml:space="preserve"> 　②　満期保有目的以外の有価証券････････該当なし</t>
    <rPh sb="4" eb="6">
      <t>マンキ</t>
    </rPh>
    <rPh sb="6" eb="8">
      <t>ホユウ</t>
    </rPh>
    <rPh sb="8" eb="10">
      <t>モクテキ</t>
    </rPh>
    <rPh sb="10" eb="12">
      <t>イガイ</t>
    </rPh>
    <rPh sb="13" eb="15">
      <t>ユウカ</t>
    </rPh>
    <rPh sb="15" eb="17">
      <t>ショウケン</t>
    </rPh>
    <rPh sb="25" eb="27">
      <t>ガイトウ</t>
    </rPh>
    <phoneticPr fontId="11"/>
  </si>
  <si>
    <t>　 ③　出資金････････････････････････････該当なし</t>
    <rPh sb="4" eb="7">
      <t>シュッシキン</t>
    </rPh>
    <rPh sb="35" eb="37">
      <t>ガイトウ</t>
    </rPh>
    <phoneticPr fontId="11"/>
  </si>
  <si>
    <t>(3) 棚卸資産の評価基準及び評価方法</t>
    <rPh sb="4" eb="6">
      <t>タナオロシ</t>
    </rPh>
    <rPh sb="6" eb="8">
      <t>シサン</t>
    </rPh>
    <rPh sb="9" eb="11">
      <t>ヒョウカ</t>
    </rPh>
    <rPh sb="11" eb="13">
      <t>キジュン</t>
    </rPh>
    <rPh sb="13" eb="14">
      <t>オヨ</t>
    </rPh>
    <rPh sb="15" eb="17">
      <t>ヒョウカ</t>
    </rPh>
    <rPh sb="17" eb="19">
      <t>ホウホウ</t>
    </rPh>
    <phoneticPr fontId="11"/>
  </si>
  <si>
    <t>　　該当なし</t>
    <rPh sb="2" eb="4">
      <t>ガイトウ</t>
    </rPh>
    <phoneticPr fontId="11"/>
  </si>
  <si>
    <t>(4) 有形固定資産等の減価償却の方法</t>
    <phoneticPr fontId="11"/>
  </si>
  <si>
    <t>　 ①　有形固定資産(リース資産を除きます。)････････定額法</t>
    <rPh sb="4" eb="6">
      <t>ユウケイ</t>
    </rPh>
    <rPh sb="6" eb="8">
      <t>コテイ</t>
    </rPh>
    <rPh sb="8" eb="10">
      <t>シサン</t>
    </rPh>
    <rPh sb="14" eb="16">
      <t>シサン</t>
    </rPh>
    <rPh sb="17" eb="18">
      <t>ノゾ</t>
    </rPh>
    <rPh sb="31" eb="33">
      <t>テイガク</t>
    </rPh>
    <rPh sb="33" eb="34">
      <t>ホウ</t>
    </rPh>
    <phoneticPr fontId="11"/>
  </si>
  <si>
    <t xml:space="preserve"> 　②　無形固定資産････････該当なし</t>
    <rPh sb="4" eb="6">
      <t>ムケイ</t>
    </rPh>
    <rPh sb="6" eb="8">
      <t>コテイ</t>
    </rPh>
    <rPh sb="8" eb="10">
      <t>シサン</t>
    </rPh>
    <rPh sb="18" eb="20">
      <t>ガイトウ</t>
    </rPh>
    <phoneticPr fontId="11"/>
  </si>
  <si>
    <t xml:space="preserve">   ③　所有権移転ファイナンス・リース取引に係るリース資産（リース期間が１年以内のリ</t>
    <rPh sb="5" eb="8">
      <t>ショユウケン</t>
    </rPh>
    <rPh sb="8" eb="10">
      <t>イテン</t>
    </rPh>
    <rPh sb="20" eb="22">
      <t>トリヒキ</t>
    </rPh>
    <rPh sb="23" eb="24">
      <t>カカ</t>
    </rPh>
    <rPh sb="28" eb="30">
      <t>シサン</t>
    </rPh>
    <rPh sb="34" eb="36">
      <t>キカン</t>
    </rPh>
    <rPh sb="38" eb="39">
      <t>ネン</t>
    </rPh>
    <rPh sb="39" eb="41">
      <t>イナイ</t>
    </rPh>
    <phoneticPr fontId="11"/>
  </si>
  <si>
    <t>　　　 ース取引及びリース契約１件あたりのリース料総額が300万円以下のファイナンス・</t>
    <rPh sb="6" eb="8">
      <t>トリヒキ</t>
    </rPh>
    <rPh sb="8" eb="9">
      <t>オヨ</t>
    </rPh>
    <rPh sb="13" eb="15">
      <t>ケイヤク</t>
    </rPh>
    <rPh sb="16" eb="17">
      <t>ケン</t>
    </rPh>
    <rPh sb="24" eb="25">
      <t>リョウ</t>
    </rPh>
    <rPh sb="25" eb="27">
      <t>ソウガク</t>
    </rPh>
    <rPh sb="31" eb="35">
      <t>マンエンイカ</t>
    </rPh>
    <phoneticPr fontId="11"/>
  </si>
  <si>
    <t>　　   リース取引を除きます。）</t>
    <rPh sb="8" eb="10">
      <t>トリヒキ</t>
    </rPh>
    <rPh sb="11" eb="12">
      <t>ノゾ</t>
    </rPh>
    <phoneticPr fontId="11"/>
  </si>
  <si>
    <t>　　　　　 ･････････自己所有の固定資産に適用する減価償却方法と同一の方法</t>
    <rPh sb="15" eb="17">
      <t>ジコ</t>
    </rPh>
    <rPh sb="17" eb="19">
      <t>ショユウ</t>
    </rPh>
    <rPh sb="20" eb="22">
      <t>コテイ</t>
    </rPh>
    <rPh sb="22" eb="24">
      <t>シサン</t>
    </rPh>
    <rPh sb="25" eb="27">
      <t>テキヨウ</t>
    </rPh>
    <rPh sb="29" eb="31">
      <t>ゲンカ</t>
    </rPh>
    <rPh sb="31" eb="33">
      <t>ショウキャク</t>
    </rPh>
    <rPh sb="33" eb="35">
      <t>ホウホウ</t>
    </rPh>
    <rPh sb="36" eb="38">
      <t>ドウイツ</t>
    </rPh>
    <rPh sb="39" eb="41">
      <t>ホウホウ</t>
    </rPh>
    <phoneticPr fontId="11"/>
  </si>
  <si>
    <t>(5) 引当金の計上基準及び算定方法</t>
    <phoneticPr fontId="11"/>
  </si>
  <si>
    <t>　 ①　投資損失引当金････････該当なし</t>
    <rPh sb="4" eb="6">
      <t>トウシ</t>
    </rPh>
    <rPh sb="6" eb="8">
      <t>ソンシツ</t>
    </rPh>
    <rPh sb="8" eb="10">
      <t>ヒキアテ</t>
    </rPh>
    <rPh sb="10" eb="11">
      <t>キン</t>
    </rPh>
    <rPh sb="19" eb="21">
      <t>ガイトウ</t>
    </rPh>
    <phoneticPr fontId="11"/>
  </si>
  <si>
    <t>　 ②　徴収不能引当金････････該当なし</t>
    <rPh sb="4" eb="6">
      <t>チョウシュウ</t>
    </rPh>
    <rPh sb="6" eb="8">
      <t>フノウ</t>
    </rPh>
    <rPh sb="8" eb="11">
      <t>ヒキアテキン</t>
    </rPh>
    <rPh sb="19" eb="21">
      <t>ガイトウ</t>
    </rPh>
    <phoneticPr fontId="11"/>
  </si>
  <si>
    <t>　 ③　退職手当引当金････････該当なし</t>
    <rPh sb="4" eb="6">
      <t>タイショク</t>
    </rPh>
    <rPh sb="6" eb="8">
      <t>テアテ</t>
    </rPh>
    <rPh sb="8" eb="11">
      <t>ヒキアテキン</t>
    </rPh>
    <rPh sb="19" eb="21">
      <t>ガイトウ</t>
    </rPh>
    <phoneticPr fontId="11"/>
  </si>
  <si>
    <t>　 ④　損失補償等引当金･･････該当なし</t>
    <rPh sb="4" eb="6">
      <t>ソンシツ</t>
    </rPh>
    <rPh sb="6" eb="8">
      <t>ホショウ</t>
    </rPh>
    <rPh sb="8" eb="9">
      <t>トウ</t>
    </rPh>
    <rPh sb="9" eb="12">
      <t>ヒキアテキン</t>
    </rPh>
    <rPh sb="18" eb="20">
      <t>ガイトウ</t>
    </rPh>
    <phoneticPr fontId="11"/>
  </si>
  <si>
    <t>　 ⑤　賞与等引当金</t>
    <rPh sb="4" eb="6">
      <t>ショウヨ</t>
    </rPh>
    <rPh sb="6" eb="7">
      <t>トウ</t>
    </rPh>
    <rPh sb="7" eb="10">
      <t>ヒキアテキン</t>
    </rPh>
    <phoneticPr fontId="11"/>
  </si>
  <si>
    <t>　　　 翌年度６月支給予定の期末手当及び勤勉手当並びにそれらに係る法定福利費相当額の</t>
    <rPh sb="4" eb="7">
      <t>ヨクネンド</t>
    </rPh>
    <rPh sb="8" eb="9">
      <t>ガツ</t>
    </rPh>
    <rPh sb="9" eb="11">
      <t>シキュウ</t>
    </rPh>
    <rPh sb="11" eb="13">
      <t>ヨテイ</t>
    </rPh>
    <rPh sb="14" eb="16">
      <t>キマツ</t>
    </rPh>
    <rPh sb="16" eb="18">
      <t>テアテ</t>
    </rPh>
    <rPh sb="18" eb="19">
      <t>オヨ</t>
    </rPh>
    <rPh sb="20" eb="22">
      <t>キンベン</t>
    </rPh>
    <rPh sb="22" eb="24">
      <t>テアテ</t>
    </rPh>
    <rPh sb="24" eb="25">
      <t>ナラ</t>
    </rPh>
    <rPh sb="31" eb="32">
      <t>カカ</t>
    </rPh>
    <rPh sb="33" eb="35">
      <t>ホウテイ</t>
    </rPh>
    <rPh sb="35" eb="37">
      <t>フクリ</t>
    </rPh>
    <rPh sb="37" eb="38">
      <t>ヒ</t>
    </rPh>
    <rPh sb="38" eb="40">
      <t>ソウトウ</t>
    </rPh>
    <rPh sb="40" eb="41">
      <t>ガク</t>
    </rPh>
    <phoneticPr fontId="11"/>
  </si>
  <si>
    <t xml:space="preserve"> 　　見込額について、それぞれ本会計年度の期間に対応する部分を計上しています。</t>
    <rPh sb="3" eb="5">
      <t>ミコ</t>
    </rPh>
    <rPh sb="5" eb="6">
      <t>ガク</t>
    </rPh>
    <rPh sb="15" eb="16">
      <t>ホン</t>
    </rPh>
    <rPh sb="16" eb="18">
      <t>カイケイ</t>
    </rPh>
    <rPh sb="18" eb="20">
      <t>ネンド</t>
    </rPh>
    <rPh sb="21" eb="23">
      <t>キカン</t>
    </rPh>
    <rPh sb="24" eb="26">
      <t>タイオウ</t>
    </rPh>
    <rPh sb="28" eb="30">
      <t>ブブン</t>
    </rPh>
    <rPh sb="31" eb="33">
      <t>ケイジョウ</t>
    </rPh>
    <phoneticPr fontId="11"/>
  </si>
  <si>
    <t>(6) リース取引の処理方法</t>
    <phoneticPr fontId="11"/>
  </si>
  <si>
    <t>　 ①　ファイナンス・リース取引</t>
    <rPh sb="14" eb="16">
      <t>トリヒキ</t>
    </rPh>
    <phoneticPr fontId="11"/>
  </si>
  <si>
    <t>　　 ア　所有権移転ファイナンス・リース取引（リース期間が１年以内のリース取引及びリ</t>
    <rPh sb="5" eb="8">
      <t>ショユウケン</t>
    </rPh>
    <rPh sb="8" eb="10">
      <t>イテン</t>
    </rPh>
    <rPh sb="20" eb="22">
      <t>トリヒキ</t>
    </rPh>
    <rPh sb="26" eb="28">
      <t>キカン</t>
    </rPh>
    <rPh sb="30" eb="31">
      <t>ネン</t>
    </rPh>
    <rPh sb="31" eb="33">
      <t>イナイ</t>
    </rPh>
    <rPh sb="37" eb="39">
      <t>トリヒキ</t>
    </rPh>
    <rPh sb="39" eb="40">
      <t>オヨ</t>
    </rPh>
    <phoneticPr fontId="11"/>
  </si>
  <si>
    <t>　 　　　－ス料総額が300万円以下のファイナンスリース取引を除きます。）</t>
    <rPh sb="7" eb="8">
      <t>リョウ</t>
    </rPh>
    <rPh sb="8" eb="10">
      <t>ソウガク</t>
    </rPh>
    <rPh sb="14" eb="18">
      <t>マンエンイカ</t>
    </rPh>
    <rPh sb="28" eb="30">
      <t>トリヒキ</t>
    </rPh>
    <rPh sb="31" eb="32">
      <t>ノゾ</t>
    </rPh>
    <phoneticPr fontId="11"/>
  </si>
  <si>
    <t>　　　　 通常の売買取引に係る方法に準じた会計処理を行っています。</t>
    <rPh sb="5" eb="7">
      <t>ツウジョウ</t>
    </rPh>
    <rPh sb="8" eb="10">
      <t>バイバイ</t>
    </rPh>
    <rPh sb="10" eb="12">
      <t>トリヒキ</t>
    </rPh>
    <rPh sb="13" eb="14">
      <t>カカ</t>
    </rPh>
    <rPh sb="15" eb="17">
      <t>ホウホウ</t>
    </rPh>
    <rPh sb="18" eb="19">
      <t>ジュン</t>
    </rPh>
    <rPh sb="21" eb="23">
      <t>カイケイ</t>
    </rPh>
    <rPh sb="23" eb="25">
      <t>ショリ</t>
    </rPh>
    <rPh sb="26" eb="27">
      <t>オコナ</t>
    </rPh>
    <phoneticPr fontId="11"/>
  </si>
  <si>
    <t xml:space="preserve"> 　　イ　ア以外のファイナンス・リース取引</t>
    <rPh sb="6" eb="8">
      <t>イガイ</t>
    </rPh>
    <rPh sb="19" eb="21">
      <t>トリヒキ</t>
    </rPh>
    <phoneticPr fontId="11"/>
  </si>
  <si>
    <t>　　　　 通常の賃貸借取引に係る方法に準じた会計処理を行っています。</t>
    <rPh sb="5" eb="7">
      <t>ツウジョウ</t>
    </rPh>
    <rPh sb="8" eb="11">
      <t>チンタイシャク</t>
    </rPh>
    <rPh sb="11" eb="13">
      <t>トリヒキ</t>
    </rPh>
    <rPh sb="14" eb="15">
      <t>カカ</t>
    </rPh>
    <rPh sb="16" eb="18">
      <t>ホウホウ</t>
    </rPh>
    <rPh sb="19" eb="20">
      <t>ジュン</t>
    </rPh>
    <rPh sb="22" eb="24">
      <t>カイケイ</t>
    </rPh>
    <rPh sb="24" eb="26">
      <t>ショリ</t>
    </rPh>
    <rPh sb="27" eb="28">
      <t>オコナ</t>
    </rPh>
    <phoneticPr fontId="11"/>
  </si>
  <si>
    <t>　 ②　オペレーティング・リース取引</t>
    <rPh sb="16" eb="18">
      <t>トリヒキ</t>
    </rPh>
    <phoneticPr fontId="11"/>
  </si>
  <si>
    <t>　　　 通常の賃貸借取引に係る方法に準じた会計処理を行っています。</t>
    <rPh sb="4" eb="6">
      <t>ツウジョウ</t>
    </rPh>
    <rPh sb="7" eb="10">
      <t>チンタイシャク</t>
    </rPh>
    <rPh sb="10" eb="12">
      <t>トリヒキ</t>
    </rPh>
    <rPh sb="13" eb="14">
      <t>カカ</t>
    </rPh>
    <rPh sb="15" eb="17">
      <t>ホウホウ</t>
    </rPh>
    <rPh sb="18" eb="19">
      <t>ジュン</t>
    </rPh>
    <rPh sb="21" eb="23">
      <t>カイケイ</t>
    </rPh>
    <rPh sb="23" eb="25">
      <t>ショリ</t>
    </rPh>
    <rPh sb="26" eb="27">
      <t>オコナ</t>
    </rPh>
    <phoneticPr fontId="11"/>
  </si>
  <si>
    <t>(7) 資金収支計算書における資金の範囲</t>
    <phoneticPr fontId="11"/>
  </si>
  <si>
    <t>　　現金（手許現金及び要求払預金）。なお、現金には、出納整理期間における取引により</t>
    <rPh sb="2" eb="4">
      <t>ゲンキン</t>
    </rPh>
    <rPh sb="5" eb="7">
      <t>テモト</t>
    </rPh>
    <rPh sb="7" eb="9">
      <t>ゲンキン</t>
    </rPh>
    <rPh sb="9" eb="10">
      <t>オヨ</t>
    </rPh>
    <rPh sb="11" eb="14">
      <t>ヨウキュウバラ</t>
    </rPh>
    <rPh sb="14" eb="16">
      <t>ヨキン</t>
    </rPh>
    <rPh sb="21" eb="23">
      <t>ゲンキン</t>
    </rPh>
    <rPh sb="26" eb="28">
      <t>スイトウ</t>
    </rPh>
    <rPh sb="28" eb="30">
      <t>セイリ</t>
    </rPh>
    <rPh sb="30" eb="32">
      <t>キカン</t>
    </rPh>
    <rPh sb="36" eb="38">
      <t>トリヒキ</t>
    </rPh>
    <phoneticPr fontId="11"/>
  </si>
  <si>
    <t>　発生する資金の受払いを含んでいます。</t>
    <rPh sb="1" eb="3">
      <t>ハッセイ</t>
    </rPh>
    <rPh sb="5" eb="7">
      <t>シキン</t>
    </rPh>
    <rPh sb="8" eb="10">
      <t>ウケハライ</t>
    </rPh>
    <rPh sb="12" eb="13">
      <t>フク</t>
    </rPh>
    <phoneticPr fontId="11"/>
  </si>
  <si>
    <t>(8) その他財務書類作成のための基本となる重要な事項</t>
    <phoneticPr fontId="11"/>
  </si>
  <si>
    <t xml:space="preserve">    ①　物品及びソフトウェアの計上基準</t>
    <rPh sb="6" eb="8">
      <t>ブッピン</t>
    </rPh>
    <rPh sb="8" eb="9">
      <t>オヨ</t>
    </rPh>
    <rPh sb="17" eb="19">
      <t>ケイジョウ</t>
    </rPh>
    <rPh sb="19" eb="21">
      <t>キジュン</t>
    </rPh>
    <phoneticPr fontId="11"/>
  </si>
  <si>
    <t>　　　　物品については、取得価額又は見積価格が50万円（美術品は300万円）以上の場合に</t>
    <rPh sb="4" eb="6">
      <t>ブッピン</t>
    </rPh>
    <rPh sb="12" eb="14">
      <t>シュトク</t>
    </rPh>
    <rPh sb="14" eb="16">
      <t>カガク</t>
    </rPh>
    <rPh sb="16" eb="17">
      <t>マタ</t>
    </rPh>
    <rPh sb="18" eb="20">
      <t>ミツモリ</t>
    </rPh>
    <rPh sb="20" eb="22">
      <t>カカク</t>
    </rPh>
    <rPh sb="25" eb="27">
      <t>マンエン</t>
    </rPh>
    <rPh sb="28" eb="30">
      <t>ビジュツ</t>
    </rPh>
    <rPh sb="30" eb="31">
      <t>ヒン</t>
    </rPh>
    <rPh sb="35" eb="37">
      <t>マンエン</t>
    </rPh>
    <rPh sb="38" eb="40">
      <t>イジョウ</t>
    </rPh>
    <rPh sb="41" eb="43">
      <t>バアイ</t>
    </rPh>
    <phoneticPr fontId="11"/>
  </si>
  <si>
    <t>　　　資産として計上しています。ソフトウェアについても物品の取扱いに準じています。</t>
    <rPh sb="3" eb="5">
      <t>シサン</t>
    </rPh>
    <rPh sb="8" eb="10">
      <t>ケイジョウ</t>
    </rPh>
    <rPh sb="27" eb="29">
      <t>ブッピン</t>
    </rPh>
    <rPh sb="30" eb="32">
      <t>トリアツカ</t>
    </rPh>
    <rPh sb="34" eb="35">
      <t>ジュン</t>
    </rPh>
    <phoneticPr fontId="11"/>
  </si>
  <si>
    <t>　２　重要な会計方針の変更等</t>
    <phoneticPr fontId="11"/>
  </si>
  <si>
    <t>(1) 会計方針の変更</t>
    <rPh sb="4" eb="6">
      <t>カイケイ</t>
    </rPh>
    <rPh sb="6" eb="8">
      <t>ホウシン</t>
    </rPh>
    <rPh sb="9" eb="11">
      <t>ヘンコウ</t>
    </rPh>
    <phoneticPr fontId="11"/>
  </si>
  <si>
    <t>平成28年度決算から地方公会計の統一的な基準による会計処理を適用。</t>
    <rPh sb="0" eb="2">
      <t>ヘイセイ</t>
    </rPh>
    <rPh sb="4" eb="6">
      <t>ネンド</t>
    </rPh>
    <rPh sb="6" eb="8">
      <t>ケッサン</t>
    </rPh>
    <rPh sb="10" eb="12">
      <t>チホウ</t>
    </rPh>
    <rPh sb="12" eb="15">
      <t>コウカイケイ</t>
    </rPh>
    <rPh sb="16" eb="19">
      <t>トウイツテキ</t>
    </rPh>
    <rPh sb="20" eb="22">
      <t>キジュン</t>
    </rPh>
    <rPh sb="25" eb="27">
      <t>カイケイ</t>
    </rPh>
    <rPh sb="27" eb="29">
      <t>ショリ</t>
    </rPh>
    <rPh sb="30" eb="32">
      <t>テキヨウ</t>
    </rPh>
    <phoneticPr fontId="11"/>
  </si>
  <si>
    <t>(2) 表示方法の変更</t>
    <rPh sb="4" eb="6">
      <t>ヒョウジ</t>
    </rPh>
    <rPh sb="6" eb="8">
      <t>ホウホウ</t>
    </rPh>
    <rPh sb="9" eb="11">
      <t>ヘンコウ</t>
    </rPh>
    <phoneticPr fontId="11"/>
  </si>
  <si>
    <t>(3) 資金収支計算書における資金の範囲の変更</t>
    <rPh sb="4" eb="6">
      <t>シキン</t>
    </rPh>
    <rPh sb="6" eb="8">
      <t>シュウシ</t>
    </rPh>
    <rPh sb="8" eb="11">
      <t>ケイサンショ</t>
    </rPh>
    <rPh sb="15" eb="17">
      <t>シキン</t>
    </rPh>
    <rPh sb="18" eb="20">
      <t>ハンイ</t>
    </rPh>
    <rPh sb="21" eb="23">
      <t>ヘンコウ</t>
    </rPh>
    <phoneticPr fontId="11"/>
  </si>
  <si>
    <t>　３　重要な後発事象</t>
    <phoneticPr fontId="11"/>
  </si>
  <si>
    <t>(1) 主要な業務の改廃</t>
    <rPh sb="4" eb="6">
      <t>シュヨウ</t>
    </rPh>
    <rPh sb="7" eb="9">
      <t>ギョウム</t>
    </rPh>
    <rPh sb="10" eb="12">
      <t>カイハイ</t>
    </rPh>
    <phoneticPr fontId="11"/>
  </si>
  <si>
    <t xml:space="preserve"> 該当なし</t>
    <rPh sb="1" eb="3">
      <t>ガイトウ</t>
    </rPh>
    <phoneticPr fontId="11"/>
  </si>
  <si>
    <t>(2) 組織・機構の大幅な変更</t>
    <phoneticPr fontId="11"/>
  </si>
  <si>
    <t>(3) 地方財政制度の大幅な改正</t>
    <phoneticPr fontId="11"/>
  </si>
  <si>
    <t>(4) 重大な災害等の発生</t>
    <phoneticPr fontId="11"/>
  </si>
  <si>
    <t>(5) その他重要な後発事象</t>
    <phoneticPr fontId="11"/>
  </si>
  <si>
    <t>　４ 偶発債務</t>
    <phoneticPr fontId="11"/>
  </si>
  <si>
    <t>(1) 保証債務及び損失補償債務負担の状況</t>
    <phoneticPr fontId="11"/>
  </si>
  <si>
    <t>(2) 係争中の訴訟等で損害賠償等の請求を受けているもの</t>
    <phoneticPr fontId="11"/>
  </si>
  <si>
    <t>(3) その他主要な偶発債務</t>
    <phoneticPr fontId="11"/>
  </si>
  <si>
    <t>　５　追加情報</t>
    <phoneticPr fontId="11"/>
  </si>
  <si>
    <t>（1) 連結対象団体</t>
    <rPh sb="4" eb="6">
      <t>レンケツ</t>
    </rPh>
    <rPh sb="8" eb="10">
      <t>ダンタイ</t>
    </rPh>
    <phoneticPr fontId="11"/>
  </si>
  <si>
    <t xml:space="preserve"> 上記団体に対する繰出金（他会計への繰出金）を含んでいます。</t>
    <rPh sb="1" eb="3">
      <t>ジョウキ</t>
    </rPh>
    <rPh sb="3" eb="5">
      <t>ダンタイ</t>
    </rPh>
    <rPh sb="6" eb="7">
      <t>タイ</t>
    </rPh>
    <rPh sb="9" eb="11">
      <t>クリダ</t>
    </rPh>
    <rPh sb="11" eb="12">
      <t>キン</t>
    </rPh>
    <rPh sb="13" eb="14">
      <t>タ</t>
    </rPh>
    <rPh sb="14" eb="16">
      <t>カイケイ</t>
    </rPh>
    <rPh sb="18" eb="20">
      <t>クリダ</t>
    </rPh>
    <rPh sb="20" eb="21">
      <t>キン</t>
    </rPh>
    <rPh sb="23" eb="24">
      <t>フク</t>
    </rPh>
    <phoneticPr fontId="11"/>
  </si>
  <si>
    <t xml:space="preserve"> （当年度繰出金：5億4千万円（内訳：神奈川県3億6千万円、川崎市1億8千万円））</t>
    <rPh sb="26" eb="29">
      <t>センマンエン</t>
    </rPh>
    <phoneticPr fontId="11"/>
  </si>
  <si>
    <t>(2) 出納整理期間</t>
    <phoneticPr fontId="11"/>
  </si>
  <si>
    <t>　  財務諸表の作成基準日は令和２年３月31日時点を基準としていますが、会計年度末から</t>
    <rPh sb="3" eb="5">
      <t>ザイム</t>
    </rPh>
    <rPh sb="5" eb="7">
      <t>ショヒョウ</t>
    </rPh>
    <rPh sb="8" eb="10">
      <t>サクセイ</t>
    </rPh>
    <rPh sb="10" eb="13">
      <t>キジュンビ</t>
    </rPh>
    <rPh sb="14" eb="16">
      <t>レイワ</t>
    </rPh>
    <rPh sb="17" eb="18">
      <t>ネン</t>
    </rPh>
    <rPh sb="19" eb="20">
      <t>ガツ</t>
    </rPh>
    <rPh sb="22" eb="23">
      <t>ニチ</t>
    </rPh>
    <rPh sb="23" eb="25">
      <t>ジテン</t>
    </rPh>
    <rPh sb="26" eb="28">
      <t>キジュン</t>
    </rPh>
    <rPh sb="36" eb="38">
      <t>カイケイ</t>
    </rPh>
    <rPh sb="38" eb="41">
      <t>ネンドマツ</t>
    </rPh>
    <phoneticPr fontId="11"/>
  </si>
  <si>
    <t xml:space="preserve">  地方自治法第235条の５に定める５月31日の出納閉鎖までを出納整理期間とし、出納整理</t>
    <rPh sb="2" eb="4">
      <t>チホウ</t>
    </rPh>
    <rPh sb="4" eb="6">
      <t>ジチ</t>
    </rPh>
    <rPh sb="6" eb="7">
      <t>ホウ</t>
    </rPh>
    <rPh sb="7" eb="8">
      <t>ダイ</t>
    </rPh>
    <rPh sb="11" eb="12">
      <t>ジョウ</t>
    </rPh>
    <rPh sb="15" eb="16">
      <t>サダ</t>
    </rPh>
    <rPh sb="19" eb="20">
      <t>ガツ</t>
    </rPh>
    <rPh sb="22" eb="23">
      <t>ニチ</t>
    </rPh>
    <rPh sb="24" eb="26">
      <t>スイトウ</t>
    </rPh>
    <rPh sb="26" eb="28">
      <t>ヘイサ</t>
    </rPh>
    <rPh sb="31" eb="33">
      <t>スイトウ</t>
    </rPh>
    <rPh sb="33" eb="35">
      <t>セイリ</t>
    </rPh>
    <rPh sb="35" eb="37">
      <t>キカン</t>
    </rPh>
    <rPh sb="40" eb="42">
      <t>スイトウ</t>
    </rPh>
    <rPh sb="42" eb="44">
      <t>セイリ</t>
    </rPh>
    <phoneticPr fontId="11"/>
  </si>
  <si>
    <t>　期間における歳入及び歳出並びにこれに伴う資産及び負債の増減等を反映した後の係数を</t>
    <rPh sb="1" eb="3">
      <t>キカン</t>
    </rPh>
    <rPh sb="7" eb="9">
      <t>サイニュウ</t>
    </rPh>
    <rPh sb="9" eb="10">
      <t>オヨ</t>
    </rPh>
    <rPh sb="11" eb="13">
      <t>サイシュツ</t>
    </rPh>
    <rPh sb="13" eb="14">
      <t>ナラ</t>
    </rPh>
    <rPh sb="19" eb="20">
      <t>トモナ</t>
    </rPh>
    <rPh sb="21" eb="23">
      <t>シサン</t>
    </rPh>
    <rPh sb="23" eb="24">
      <t>オヨ</t>
    </rPh>
    <rPh sb="25" eb="27">
      <t>フサイ</t>
    </rPh>
    <rPh sb="28" eb="30">
      <t>ゾウゲン</t>
    </rPh>
    <rPh sb="30" eb="31">
      <t>トウ</t>
    </rPh>
    <rPh sb="32" eb="34">
      <t>ハンエイ</t>
    </rPh>
    <rPh sb="36" eb="37">
      <t>アト</t>
    </rPh>
    <rPh sb="38" eb="40">
      <t>ケイスウ</t>
    </rPh>
    <phoneticPr fontId="11"/>
  </si>
  <si>
    <t>　もって会計年度末の計数としています。</t>
    <rPh sb="4" eb="6">
      <t>カイケイ</t>
    </rPh>
    <rPh sb="6" eb="9">
      <t>ネンドマツ</t>
    </rPh>
    <rPh sb="10" eb="12">
      <t>ケイスウ</t>
    </rPh>
    <phoneticPr fontId="11"/>
  </si>
  <si>
    <t>(3) 表示単位未満の取扱い</t>
    <rPh sb="11" eb="13">
      <t>トリアツカ</t>
    </rPh>
    <phoneticPr fontId="11"/>
  </si>
  <si>
    <t xml:space="preserve"> 百万円未満を四捨五入して表示しているため、合計金額が一致しない場合があります。</t>
    <rPh sb="1" eb="4">
      <t>ヒャクマンエン</t>
    </rPh>
    <rPh sb="4" eb="6">
      <t>ミマン</t>
    </rPh>
    <rPh sb="7" eb="11">
      <t>シシャゴニュウ</t>
    </rPh>
    <rPh sb="13" eb="15">
      <t>ヒョウジ</t>
    </rPh>
    <rPh sb="22" eb="24">
      <t>ゴウケイ</t>
    </rPh>
    <rPh sb="24" eb="26">
      <t>キンガク</t>
    </rPh>
    <rPh sb="27" eb="29">
      <t>イッチ</t>
    </rPh>
    <rPh sb="32" eb="34">
      <t>バアイ</t>
    </rPh>
    <phoneticPr fontId="11"/>
  </si>
  <si>
    <t>(4) 基金借入金（繰替運用）の内容</t>
    <phoneticPr fontId="11"/>
  </si>
  <si>
    <t xml:space="preserve">    歳計現金に不足が生じる場合、効率性を勘案の上、基金に属する現金を歳計現金に繰り</t>
    <rPh sb="4" eb="6">
      <t>サイケイ</t>
    </rPh>
    <phoneticPr fontId="11"/>
  </si>
  <si>
    <t>　替えて運用しています。</t>
    <rPh sb="1" eb="2">
      <t>カ</t>
    </rPh>
    <phoneticPr fontId="11"/>
  </si>
  <si>
    <t>(5) 純資産における固定資産等形成分及び余剰分（不足分）の内容</t>
    <phoneticPr fontId="11"/>
  </si>
  <si>
    <t>①　固定資産等形成分</t>
    <rPh sb="2" eb="4">
      <t>コテイ</t>
    </rPh>
    <rPh sb="4" eb="6">
      <t>シサン</t>
    </rPh>
    <rPh sb="6" eb="7">
      <t>トウ</t>
    </rPh>
    <rPh sb="7" eb="9">
      <t>ケイセイ</t>
    </rPh>
    <rPh sb="9" eb="10">
      <t>ブン</t>
    </rPh>
    <phoneticPr fontId="11"/>
  </si>
  <si>
    <t>　　固定資産の額に流動資産における基金を加えた額を計上しています。</t>
    <rPh sb="2" eb="4">
      <t>コテイ</t>
    </rPh>
    <rPh sb="4" eb="6">
      <t>シサン</t>
    </rPh>
    <rPh sb="7" eb="8">
      <t>ガク</t>
    </rPh>
    <rPh sb="9" eb="11">
      <t>リュウドウ</t>
    </rPh>
    <rPh sb="11" eb="13">
      <t>シサン</t>
    </rPh>
    <rPh sb="17" eb="19">
      <t>キキン</t>
    </rPh>
    <rPh sb="20" eb="21">
      <t>クワ</t>
    </rPh>
    <rPh sb="23" eb="24">
      <t>ガク</t>
    </rPh>
    <rPh sb="25" eb="27">
      <t>ケイジョウ</t>
    </rPh>
    <phoneticPr fontId="11"/>
  </si>
  <si>
    <t>②　余剰分（不足分）</t>
    <rPh sb="2" eb="5">
      <t>ヨジョウブン</t>
    </rPh>
    <rPh sb="6" eb="9">
      <t>フソクブン</t>
    </rPh>
    <phoneticPr fontId="11"/>
  </si>
  <si>
    <t>　　純資産合計額のうち、固定資産等形成分を除いた金額を計上しています。</t>
    <rPh sb="2" eb="3">
      <t>ジュン</t>
    </rPh>
    <rPh sb="3" eb="5">
      <t>シサン</t>
    </rPh>
    <rPh sb="5" eb="7">
      <t>ゴウケイ</t>
    </rPh>
    <rPh sb="7" eb="8">
      <t>ガク</t>
    </rPh>
    <rPh sb="12" eb="14">
      <t>コテイ</t>
    </rPh>
    <rPh sb="14" eb="16">
      <t>シサン</t>
    </rPh>
    <rPh sb="16" eb="17">
      <t>トウ</t>
    </rPh>
    <rPh sb="17" eb="19">
      <t>ケイセイ</t>
    </rPh>
    <rPh sb="19" eb="20">
      <t>ブン</t>
    </rPh>
    <rPh sb="21" eb="22">
      <t>ノゾ</t>
    </rPh>
    <rPh sb="24" eb="26">
      <t>キンガク</t>
    </rPh>
    <rPh sb="27" eb="29">
      <t>ケイジョウ</t>
    </rPh>
    <phoneticPr fontId="11"/>
  </si>
  <si>
    <t>(6) 資金収支計算書の業務活動収支と純資産変動計算書の本年度差額との差額の内訳</t>
    <phoneticPr fontId="11"/>
  </si>
  <si>
    <t>　　　資金収支計算書の業務活動収支　　　　　　　3,411百万円</t>
    <phoneticPr fontId="2"/>
  </si>
  <si>
    <t>　　　減価償却費　　　　　　　　　　　　　　　　△337百万円</t>
    <rPh sb="3" eb="5">
      <t>ゲンカ</t>
    </rPh>
    <rPh sb="5" eb="7">
      <t>ショウキャク</t>
    </rPh>
    <rPh sb="7" eb="8">
      <t>ヒ</t>
    </rPh>
    <rPh sb="28" eb="31">
      <t>ヒャクマンエン</t>
    </rPh>
    <phoneticPr fontId="11"/>
  </si>
  <si>
    <t>　　　賞与等引当金繰入額（増減額）　　　　　　 　　 8百万円</t>
    <rPh sb="3" eb="5">
      <t>ショウヨ</t>
    </rPh>
    <rPh sb="5" eb="6">
      <t>トウ</t>
    </rPh>
    <rPh sb="6" eb="9">
      <t>ヒキアテキン</t>
    </rPh>
    <rPh sb="9" eb="11">
      <t>クリイレ</t>
    </rPh>
    <rPh sb="11" eb="12">
      <t>ガク</t>
    </rPh>
    <rPh sb="13" eb="15">
      <t>ゾウゲン</t>
    </rPh>
    <rPh sb="15" eb="16">
      <t>ガク</t>
    </rPh>
    <rPh sb="28" eb="31">
      <t>ヒャクマンエン</t>
    </rPh>
    <phoneticPr fontId="11"/>
  </si>
  <si>
    <t>　　　純資産変動計算書の本年度差額　　　　　　　3,082百万円</t>
    <rPh sb="3" eb="6">
      <t>ジュンシサン</t>
    </rPh>
    <rPh sb="6" eb="8">
      <t>ヘンドウ</t>
    </rPh>
    <rPh sb="8" eb="10">
      <t>ケイサン</t>
    </rPh>
    <rPh sb="10" eb="11">
      <t>ショ</t>
    </rPh>
    <rPh sb="12" eb="15">
      <t>ホンネンド</t>
    </rPh>
    <rPh sb="15" eb="17">
      <t>サガク</t>
    </rPh>
    <rPh sb="29" eb="30">
      <t>ヒャク</t>
    </rPh>
    <rPh sb="30" eb="32">
      <t>マンエン</t>
    </rPh>
    <phoneticPr fontId="11"/>
  </si>
  <si>
    <t>(7) 一時借入金</t>
    <phoneticPr fontId="11"/>
  </si>
  <si>
    <t>　資金収支計算書上、一時借入金の増減額は含まれていません。</t>
    <phoneticPr fontId="11"/>
  </si>
  <si>
    <t>(8) 重要な非資金取引</t>
    <phoneticPr fontId="11"/>
  </si>
  <si>
    <t xml:space="preserve"> なし</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</si>
</sst>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8" formatCode="0;&quot;△ &quot;0"/>
    <numFmt numFmtId="179" formatCode="#,##0_ "/>
    <numFmt numFmtId="180" formatCode="#,##0;[Red]#,##0"/>
  </numFmts>
  <fonts count="19"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0"/>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313">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8"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8" fontId="9" fillId="2" borderId="10" xfId="5" applyNumberFormat="1" applyFont="1" applyFill="1" applyBorder="1" applyAlignment="1">
      <alignment horizontal="center" vertical="center"/>
    </xf>
    <xf numFmtId="179"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9"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9"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9"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8" fontId="9" fillId="2" borderId="18" xfId="5" applyNumberFormat="1" applyFont="1" applyFill="1" applyBorder="1" applyAlignment="1">
      <alignment horizontal="center" vertical="center"/>
    </xf>
    <xf numFmtId="179"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9"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9"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80"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80"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80"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80"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6" fontId="1" fillId="2" borderId="19"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176" fontId="1" fillId="2" borderId="21" xfId="0" applyNumberFormat="1" applyFont="1" applyFill="1" applyBorder="1" applyAlignment="1">
      <alignment horizontal="right" vertical="center"/>
    </xf>
    <xf numFmtId="176" fontId="1" fillId="2" borderId="17" xfId="0" applyNumberFormat="1" applyFont="1" applyFill="1" applyBorder="1" applyAlignment="1">
      <alignment horizontal="righ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2" xfId="3" applyNumberFormat="1" applyFont="1" applyFill="1" applyBorder="1" applyAlignment="1">
      <alignment vertical="center"/>
    </xf>
    <xf numFmtId="176" fontId="9" fillId="2" borderId="10" xfId="3" applyNumberFormat="1" applyFont="1" applyFill="1" applyBorder="1" applyAlignment="1">
      <alignment horizontal="center" vertical="center"/>
    </xf>
    <xf numFmtId="176" fontId="9" fillId="2" borderId="22" xfId="3" applyNumberFormat="1" applyFont="1" applyFill="1" applyBorder="1" applyAlignment="1">
      <alignment horizontal="center" vertical="center"/>
    </xf>
    <xf numFmtId="176" fontId="9" fillId="2" borderId="18"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8"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176" fontId="1" fillId="0" borderId="16" xfId="6" applyNumberFormat="1" applyFont="1" applyFill="1" applyBorder="1" applyAlignment="1">
      <alignment horizontal="center" vertical="center"/>
    </xf>
    <xf numFmtId="176" fontId="1" fillId="0" borderId="29" xfId="6" applyNumberFormat="1" applyFont="1" applyFill="1" applyBorder="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29"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176" fontId="1" fillId="0" borderId="55"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4"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80" fontId="1" fillId="0" borderId="41" xfId="8" applyNumberFormat="1" applyFont="1" applyFill="1" applyBorder="1" applyAlignment="1">
      <alignment horizontal="center" vertical="center"/>
    </xf>
    <xf numFmtId="180" fontId="1" fillId="0" borderId="50" xfId="8" applyNumberFormat="1" applyFont="1" applyFill="1" applyBorder="1" applyAlignment="1">
      <alignment horizontal="center" vertical="center"/>
    </xf>
    <xf numFmtId="180" fontId="1" fillId="0" borderId="54" xfId="8" applyNumberFormat="1" applyFont="1" applyFill="1" applyBorder="1" applyAlignment="1">
      <alignment horizontal="center" vertical="center"/>
    </xf>
    <xf numFmtId="176" fontId="1" fillId="0" borderId="53"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80"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7" fillId="0" borderId="0" xfId="0" applyFont="1" applyAlignment="1">
      <alignment horizontal="left" vertical="top" wrapText="1"/>
    </xf>
    <xf numFmtId="0" fontId="8" fillId="0" borderId="0" xfId="0" applyFont="1">
      <alignment vertical="center"/>
    </xf>
    <xf numFmtId="0" fontId="17" fillId="0" borderId="0" xfId="0" applyFont="1" applyAlignment="1">
      <alignment horizontal="left" vertical="top" wrapText="1" indent="2"/>
    </xf>
    <xf numFmtId="0" fontId="17" fillId="0" borderId="0" xfId="0" applyFont="1" applyAlignment="1">
      <alignment horizontal="left" vertical="top" wrapText="1" indent="4"/>
    </xf>
    <xf numFmtId="38" fontId="8" fillId="0" borderId="0" xfId="1" applyFont="1">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38" fontId="8" fillId="0" borderId="0" xfId="0" applyNumberFormat="1" applyFont="1">
      <alignment vertical="center"/>
    </xf>
    <xf numFmtId="0" fontId="17" fillId="0" borderId="0" xfId="0" applyFont="1">
      <alignment vertical="center"/>
    </xf>
  </cellXfs>
  <cellStyles count="13">
    <cellStyle name="桁区切り" xfId="1" builtinId="6"/>
    <cellStyle name="桁区切り 2" xfId="6" xr:uid="{00000000-0005-0000-0000-000001000000}"/>
    <cellStyle name="標準" xfId="0" builtinId="0"/>
    <cellStyle name="標準 2" xfId="2" xr:uid="{00000000-0005-0000-0000-000003000000}"/>
    <cellStyle name="標準 2 3" xfId="10" xr:uid="{00000000-0005-0000-0000-000004000000}"/>
    <cellStyle name="標準 4" xfId="11" xr:uid="{00000000-0005-0000-0000-000005000000}"/>
    <cellStyle name="標準 5" xfId="8" xr:uid="{00000000-0005-0000-0000-000006000000}"/>
    <cellStyle name="標準 6" xfId="12" xr:uid="{00000000-0005-0000-0000-000007000000}"/>
    <cellStyle name="標準 7" xfId="4" xr:uid="{00000000-0005-0000-0000-000008000000}"/>
    <cellStyle name="標準 8" xfId="3" xr:uid="{00000000-0005-0000-0000-000009000000}"/>
    <cellStyle name="標準 9" xfId="5" xr:uid="{00000000-0005-0000-0000-00000A000000}"/>
    <cellStyle name="標準_03.04.01.財務諸表雛形_様式_桜内案１_コピー03　普通会計４表2006.12.23_仕訳" xfId="7" xr:uid="{00000000-0005-0000-0000-00000B000000}"/>
    <cellStyle name="標準_別冊１　Ｐ2～Ｐ5　普通会計４表20070113_仕訳"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619125</xdr:colOff>
          <xdr:row>89</xdr:row>
          <xdr:rowOff>28575</xdr:rowOff>
        </xdr:from>
        <xdr:to>
          <xdr:col>0</xdr:col>
          <xdr:colOff>4524375</xdr:colOff>
          <xdr:row>95</xdr:row>
          <xdr:rowOff>76200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EEADF3B-AFC7-4D30-9DCD-1C8B6AAC6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26360;&#39006;&#12288;&#27880;&#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記"/>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E80"/>
  <sheetViews>
    <sheetView showGridLines="0" topLeftCell="C8" zoomScale="85" zoomScaleNormal="85" zoomScaleSheetLayoutView="85" workbookViewId="0">
      <selection activeCell="P21" sqref="P21"/>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hidden="1" x14ac:dyDescent="0.15">
      <c r="D1" s="9" t="s">
        <v>333</v>
      </c>
    </row>
    <row r="2" spans="1:31" hidden="1" x14ac:dyDescent="0.15">
      <c r="D2" s="9" t="s">
        <v>334</v>
      </c>
    </row>
    <row r="3" spans="1:31" hidden="1" x14ac:dyDescent="0.15">
      <c r="D3" s="9" t="s">
        <v>335</v>
      </c>
    </row>
    <row r="4" spans="1:31" hidden="1" x14ac:dyDescent="0.15">
      <c r="D4" s="9" t="s">
        <v>336</v>
      </c>
    </row>
    <row r="5" spans="1:31" hidden="1" x14ac:dyDescent="0.15">
      <c r="D5" s="9" t="s">
        <v>337</v>
      </c>
    </row>
    <row r="6" spans="1:31" hidden="1" x14ac:dyDescent="0.15">
      <c r="D6" s="9" t="s">
        <v>338</v>
      </c>
    </row>
    <row r="7" spans="1:31" hidden="1" x14ac:dyDescent="0.15">
      <c r="D7" s="9" t="s">
        <v>339</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235" t="s">
        <v>356</v>
      </c>
      <c r="E9" s="235"/>
      <c r="F9" s="235"/>
      <c r="G9" s="235"/>
      <c r="H9" s="235"/>
      <c r="I9" s="235"/>
      <c r="J9" s="235"/>
      <c r="K9" s="235"/>
      <c r="L9" s="235"/>
      <c r="M9" s="235"/>
      <c r="N9" s="235"/>
      <c r="O9" s="235"/>
      <c r="P9" s="235"/>
      <c r="Q9" s="235"/>
      <c r="R9" s="235"/>
      <c r="S9" s="235"/>
      <c r="T9" s="235"/>
      <c r="U9" s="235"/>
      <c r="V9" s="235"/>
      <c r="W9" s="235"/>
      <c r="X9" s="235"/>
      <c r="Y9" s="235"/>
      <c r="Z9" s="235"/>
      <c r="AA9" s="235"/>
    </row>
    <row r="10" spans="1:31" ht="21" customHeight="1" x14ac:dyDescent="0.15">
      <c r="D10" s="236" t="s">
        <v>357</v>
      </c>
      <c r="E10" s="236"/>
      <c r="F10" s="236"/>
      <c r="G10" s="236"/>
      <c r="H10" s="236"/>
      <c r="I10" s="236"/>
      <c r="J10" s="236"/>
      <c r="K10" s="236"/>
      <c r="L10" s="236"/>
      <c r="M10" s="236"/>
      <c r="N10" s="236"/>
      <c r="O10" s="236"/>
      <c r="P10" s="236"/>
      <c r="Q10" s="236"/>
      <c r="R10" s="236"/>
      <c r="S10" s="236"/>
      <c r="T10" s="236"/>
      <c r="U10" s="236"/>
      <c r="V10" s="236"/>
      <c r="W10" s="236"/>
      <c r="X10" s="236"/>
      <c r="Y10" s="236"/>
      <c r="Z10" s="236"/>
      <c r="AA10" s="236"/>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340</v>
      </c>
      <c r="AB11" s="13"/>
    </row>
    <row r="12" spans="1:31" s="16" customFormat="1" ht="14.25" customHeight="1" thickBot="1" x14ac:dyDescent="0.2">
      <c r="A12" s="15" t="s">
        <v>314</v>
      </c>
      <c r="B12" s="15" t="s">
        <v>315</v>
      </c>
      <c r="D12" s="232" t="s">
        <v>0</v>
      </c>
      <c r="E12" s="233"/>
      <c r="F12" s="233"/>
      <c r="G12" s="233"/>
      <c r="H12" s="233"/>
      <c r="I12" s="233"/>
      <c r="J12" s="233"/>
      <c r="K12" s="237"/>
      <c r="L12" s="237"/>
      <c r="M12" s="237"/>
      <c r="N12" s="237"/>
      <c r="O12" s="237"/>
      <c r="P12" s="238" t="s">
        <v>316</v>
      </c>
      <c r="Q12" s="239"/>
      <c r="R12" s="233" t="s">
        <v>0</v>
      </c>
      <c r="S12" s="233"/>
      <c r="T12" s="233"/>
      <c r="U12" s="233"/>
      <c r="V12" s="233"/>
      <c r="W12" s="233"/>
      <c r="X12" s="233"/>
      <c r="Y12" s="233"/>
      <c r="Z12" s="238" t="s">
        <v>316</v>
      </c>
      <c r="AA12" s="239"/>
    </row>
    <row r="13" spans="1:31" ht="14.65" customHeight="1" x14ac:dyDescent="0.15">
      <c r="D13" s="17" t="s">
        <v>317</v>
      </c>
      <c r="E13" s="18"/>
      <c r="F13" s="19"/>
      <c r="G13" s="20"/>
      <c r="H13" s="20"/>
      <c r="I13" s="20"/>
      <c r="J13" s="20"/>
      <c r="K13" s="18"/>
      <c r="L13" s="18"/>
      <c r="M13" s="18"/>
      <c r="N13" s="219"/>
      <c r="O13" s="219"/>
      <c r="P13" s="21"/>
      <c r="Q13" s="22"/>
      <c r="R13" s="19" t="s">
        <v>318</v>
      </c>
      <c r="S13" s="19"/>
      <c r="T13" s="19"/>
      <c r="U13" s="19"/>
      <c r="V13" s="19"/>
      <c r="W13" s="19"/>
      <c r="X13" s="19"/>
      <c r="Y13" s="18"/>
      <c r="Z13" s="21"/>
      <c r="AA13" s="23"/>
    </row>
    <row r="14" spans="1:31" ht="14.65" customHeight="1" x14ac:dyDescent="0.15">
      <c r="A14" s="7" t="s">
        <v>3</v>
      </c>
      <c r="B14" s="7" t="s">
        <v>100</v>
      </c>
      <c r="D14" s="24"/>
      <c r="E14" s="19" t="s">
        <v>4</v>
      </c>
      <c r="F14" s="19"/>
      <c r="G14" s="19"/>
      <c r="H14" s="19"/>
      <c r="I14" s="19"/>
      <c r="J14" s="19"/>
      <c r="K14" s="18"/>
      <c r="L14" s="18"/>
      <c r="M14" s="18"/>
      <c r="N14" s="219"/>
      <c r="O14" s="219"/>
      <c r="P14" s="25">
        <v>13812</v>
      </c>
      <c r="Q14" s="26"/>
      <c r="R14" s="19"/>
      <c r="S14" s="19" t="s">
        <v>101</v>
      </c>
      <c r="T14" s="19"/>
      <c r="U14" s="19"/>
      <c r="V14" s="19"/>
      <c r="W14" s="19"/>
      <c r="X14" s="19"/>
      <c r="Y14" s="18"/>
      <c r="Z14" s="25" t="s">
        <v>11</v>
      </c>
      <c r="AA14" s="27"/>
      <c r="AD14" s="9">
        <f>IF(AND(AD15="-",AD43="-",AD46="-"),"-",SUM(AD15,AD43,AD46))</f>
        <v>13812304144</v>
      </c>
      <c r="AE14" s="9" t="str">
        <f>IF(COUNTIF(AE15:AE19,"-")=COUNTA(AE15:AE19),"-",SUM(AE15:AE19))</f>
        <v>-</v>
      </c>
    </row>
    <row r="15" spans="1:31" ht="14.65" customHeight="1" x14ac:dyDescent="0.15">
      <c r="A15" s="7" t="s">
        <v>5</v>
      </c>
      <c r="B15" s="7" t="s">
        <v>102</v>
      </c>
      <c r="D15" s="24"/>
      <c r="E15" s="19"/>
      <c r="F15" s="19" t="s">
        <v>6</v>
      </c>
      <c r="G15" s="19"/>
      <c r="H15" s="19"/>
      <c r="I15" s="19"/>
      <c r="J15" s="19"/>
      <c r="K15" s="18"/>
      <c r="L15" s="18"/>
      <c r="M15" s="18"/>
      <c r="N15" s="219"/>
      <c r="O15" s="219"/>
      <c r="P15" s="25">
        <v>1066</v>
      </c>
      <c r="Q15" s="26"/>
      <c r="R15" s="19"/>
      <c r="S15" s="19"/>
      <c r="T15" s="19" t="s">
        <v>319</v>
      </c>
      <c r="U15" s="19"/>
      <c r="V15" s="19"/>
      <c r="W15" s="19"/>
      <c r="X15" s="19"/>
      <c r="Y15" s="18"/>
      <c r="Z15" s="25" t="s">
        <v>358</v>
      </c>
      <c r="AA15" s="27"/>
      <c r="AD15" s="9">
        <f>IF(AND(AD16="-",AD32="-",COUNTIF(AD41:AD42,"-")=COUNTA(AD41:AD42)),"-",SUM(AD16,AD32,AD41:AD42))</f>
        <v>1066016405</v>
      </c>
      <c r="AE15" s="9" t="s">
        <v>11</v>
      </c>
    </row>
    <row r="16" spans="1:31" ht="14.65" customHeight="1" x14ac:dyDescent="0.15">
      <c r="A16" s="7" t="s">
        <v>7</v>
      </c>
      <c r="B16" s="7" t="s">
        <v>103</v>
      </c>
      <c r="D16" s="24"/>
      <c r="E16" s="19"/>
      <c r="F16" s="19"/>
      <c r="G16" s="19" t="s">
        <v>8</v>
      </c>
      <c r="H16" s="19"/>
      <c r="I16" s="19"/>
      <c r="J16" s="19"/>
      <c r="K16" s="18"/>
      <c r="L16" s="18"/>
      <c r="M16" s="18"/>
      <c r="N16" s="219"/>
      <c r="O16" s="219"/>
      <c r="P16" s="25" t="s">
        <v>11</v>
      </c>
      <c r="Q16" s="26"/>
      <c r="R16" s="19"/>
      <c r="S16" s="19"/>
      <c r="T16" s="19" t="s">
        <v>104</v>
      </c>
      <c r="U16" s="19"/>
      <c r="V16" s="19"/>
      <c r="W16" s="19"/>
      <c r="X16" s="19"/>
      <c r="Y16" s="18"/>
      <c r="Z16" s="25" t="s">
        <v>343</v>
      </c>
      <c r="AA16" s="27"/>
      <c r="AD16" s="9" t="str">
        <f>IF(COUNTIF(AD17:AD31,"-")=COUNTA(AD17:AD31),"-",SUM(AD17:AD31))</f>
        <v>-</v>
      </c>
      <c r="AE16" s="9" t="s">
        <v>11</v>
      </c>
    </row>
    <row r="17" spans="1:31" ht="14.65" customHeight="1" x14ac:dyDescent="0.15">
      <c r="A17" s="7" t="s">
        <v>9</v>
      </c>
      <c r="B17" s="7" t="s">
        <v>105</v>
      </c>
      <c r="D17" s="24"/>
      <c r="E17" s="19"/>
      <c r="F17" s="19"/>
      <c r="G17" s="19"/>
      <c r="H17" s="19" t="s">
        <v>10</v>
      </c>
      <c r="I17" s="19"/>
      <c r="J17" s="19"/>
      <c r="K17" s="18"/>
      <c r="L17" s="18"/>
      <c r="M17" s="18"/>
      <c r="N17" s="219"/>
      <c r="O17" s="219"/>
      <c r="P17" s="25" t="s">
        <v>341</v>
      </c>
      <c r="Q17" s="26"/>
      <c r="R17" s="19"/>
      <c r="S17" s="19"/>
      <c r="T17" s="19" t="s">
        <v>106</v>
      </c>
      <c r="U17" s="19"/>
      <c r="V17" s="19"/>
      <c r="W17" s="19"/>
      <c r="X17" s="19"/>
      <c r="Y17" s="18"/>
      <c r="Z17" s="25" t="s">
        <v>341</v>
      </c>
      <c r="AA17" s="27"/>
      <c r="AD17" s="9" t="s">
        <v>11</v>
      </c>
      <c r="AE17" s="9" t="s">
        <v>11</v>
      </c>
    </row>
    <row r="18" spans="1:31" ht="14.65" customHeight="1" x14ac:dyDescent="0.15">
      <c r="A18" s="7" t="s">
        <v>12</v>
      </c>
      <c r="B18" s="7" t="s">
        <v>107</v>
      </c>
      <c r="D18" s="24"/>
      <c r="E18" s="19"/>
      <c r="F18" s="19"/>
      <c r="G18" s="19"/>
      <c r="H18" s="19" t="s">
        <v>13</v>
      </c>
      <c r="I18" s="19"/>
      <c r="J18" s="19"/>
      <c r="K18" s="18"/>
      <c r="L18" s="18"/>
      <c r="M18" s="18"/>
      <c r="N18" s="219"/>
      <c r="O18" s="219"/>
      <c r="P18" s="25" t="s">
        <v>343</v>
      </c>
      <c r="Q18" s="26"/>
      <c r="R18" s="19"/>
      <c r="S18" s="19"/>
      <c r="T18" s="19" t="s">
        <v>108</v>
      </c>
      <c r="U18" s="19"/>
      <c r="V18" s="19"/>
      <c r="W18" s="19"/>
      <c r="X18" s="19"/>
      <c r="Y18" s="18"/>
      <c r="Z18" s="25" t="s">
        <v>341</v>
      </c>
      <c r="AA18" s="27"/>
      <c r="AD18" s="9" t="s">
        <v>11</v>
      </c>
      <c r="AE18" s="9" t="s">
        <v>11</v>
      </c>
    </row>
    <row r="19" spans="1:31" ht="14.65" customHeight="1" x14ac:dyDescent="0.15">
      <c r="A19" s="7" t="s">
        <v>14</v>
      </c>
      <c r="B19" s="7" t="s">
        <v>109</v>
      </c>
      <c r="D19" s="24"/>
      <c r="E19" s="19"/>
      <c r="F19" s="19"/>
      <c r="G19" s="19"/>
      <c r="H19" s="19" t="s">
        <v>15</v>
      </c>
      <c r="I19" s="19"/>
      <c r="J19" s="19"/>
      <c r="K19" s="18"/>
      <c r="L19" s="18"/>
      <c r="M19" s="18"/>
      <c r="N19" s="219"/>
      <c r="O19" s="219"/>
      <c r="P19" s="25" t="s">
        <v>341</v>
      </c>
      <c r="Q19" s="26"/>
      <c r="R19" s="19"/>
      <c r="S19" s="19"/>
      <c r="T19" s="19" t="s">
        <v>35</v>
      </c>
      <c r="U19" s="19"/>
      <c r="V19" s="19"/>
      <c r="W19" s="19"/>
      <c r="X19" s="19"/>
      <c r="Y19" s="18"/>
      <c r="Z19" s="25" t="s">
        <v>342</v>
      </c>
      <c r="AA19" s="27"/>
      <c r="AD19" s="9" t="s">
        <v>11</v>
      </c>
      <c r="AE19" s="9" t="s">
        <v>11</v>
      </c>
    </row>
    <row r="20" spans="1:31" ht="14.65" customHeight="1" x14ac:dyDescent="0.15">
      <c r="A20" s="7" t="s">
        <v>16</v>
      </c>
      <c r="B20" s="7" t="s">
        <v>110</v>
      </c>
      <c r="D20" s="24"/>
      <c r="E20" s="19"/>
      <c r="F20" s="19"/>
      <c r="G20" s="19"/>
      <c r="H20" s="19" t="s">
        <v>17</v>
      </c>
      <c r="I20" s="19"/>
      <c r="J20" s="19"/>
      <c r="K20" s="18"/>
      <c r="L20" s="18"/>
      <c r="M20" s="18"/>
      <c r="N20" s="219"/>
      <c r="O20" s="219"/>
      <c r="P20" s="25" t="s">
        <v>341</v>
      </c>
      <c r="Q20" s="26"/>
      <c r="R20" s="19"/>
      <c r="S20" s="19" t="s">
        <v>111</v>
      </c>
      <c r="T20" s="19"/>
      <c r="U20" s="19"/>
      <c r="V20" s="19"/>
      <c r="W20" s="19"/>
      <c r="X20" s="19"/>
      <c r="Y20" s="18"/>
      <c r="Z20" s="25">
        <v>20</v>
      </c>
      <c r="AA20" s="27"/>
      <c r="AD20" s="9" t="s">
        <v>11</v>
      </c>
      <c r="AE20" s="9">
        <f>IF(COUNTIF(AE21:AE28,"-")=COUNTA(AE21:AE28),"-",SUM(AE21:AE28))</f>
        <v>19575605</v>
      </c>
    </row>
    <row r="21" spans="1:31" ht="14.65" customHeight="1" x14ac:dyDescent="0.15">
      <c r="A21" s="7" t="s">
        <v>18</v>
      </c>
      <c r="B21" s="7" t="s">
        <v>112</v>
      </c>
      <c r="D21" s="24"/>
      <c r="E21" s="19"/>
      <c r="F21" s="19"/>
      <c r="G21" s="19"/>
      <c r="H21" s="19" t="s">
        <v>19</v>
      </c>
      <c r="I21" s="19"/>
      <c r="J21" s="19"/>
      <c r="K21" s="18"/>
      <c r="L21" s="18"/>
      <c r="M21" s="18"/>
      <c r="N21" s="219"/>
      <c r="O21" s="219"/>
      <c r="P21" s="25" t="s">
        <v>343</v>
      </c>
      <c r="Q21" s="26"/>
      <c r="R21" s="19"/>
      <c r="S21" s="19"/>
      <c r="T21" s="19" t="s">
        <v>320</v>
      </c>
      <c r="U21" s="19"/>
      <c r="V21" s="19"/>
      <c r="W21" s="19"/>
      <c r="X21" s="19"/>
      <c r="Y21" s="18"/>
      <c r="Z21" s="25" t="s">
        <v>342</v>
      </c>
      <c r="AA21" s="27"/>
      <c r="AD21" s="9" t="s">
        <v>11</v>
      </c>
      <c r="AE21" s="9" t="s">
        <v>11</v>
      </c>
    </row>
    <row r="22" spans="1:31" ht="14.65" customHeight="1" x14ac:dyDescent="0.15">
      <c r="A22" s="7" t="s">
        <v>20</v>
      </c>
      <c r="B22" s="7" t="s">
        <v>113</v>
      </c>
      <c r="D22" s="24"/>
      <c r="E22" s="19"/>
      <c r="F22" s="19"/>
      <c r="G22" s="19"/>
      <c r="H22" s="19" t="s">
        <v>21</v>
      </c>
      <c r="I22" s="19"/>
      <c r="J22" s="19"/>
      <c r="K22" s="18"/>
      <c r="L22" s="18"/>
      <c r="M22" s="18"/>
      <c r="N22" s="219"/>
      <c r="O22" s="219"/>
      <c r="P22" s="25" t="s">
        <v>341</v>
      </c>
      <c r="Q22" s="26"/>
      <c r="R22" s="19"/>
      <c r="S22" s="19"/>
      <c r="T22" s="19" t="s">
        <v>114</v>
      </c>
      <c r="U22" s="19"/>
      <c r="V22" s="19"/>
      <c r="W22" s="19"/>
      <c r="X22" s="19"/>
      <c r="Y22" s="18"/>
      <c r="Z22" s="25" t="s">
        <v>343</v>
      </c>
      <c r="AA22" s="27"/>
      <c r="AD22" s="9" t="s">
        <v>11</v>
      </c>
      <c r="AE22" s="9" t="s">
        <v>11</v>
      </c>
    </row>
    <row r="23" spans="1:31" ht="14.65" customHeight="1" x14ac:dyDescent="0.15">
      <c r="A23" s="7" t="s">
        <v>22</v>
      </c>
      <c r="B23" s="7" t="s">
        <v>115</v>
      </c>
      <c r="D23" s="24"/>
      <c r="E23" s="19"/>
      <c r="F23" s="19"/>
      <c r="G23" s="19"/>
      <c r="H23" s="19" t="s">
        <v>23</v>
      </c>
      <c r="I23" s="28"/>
      <c r="J23" s="28"/>
      <c r="K23" s="29"/>
      <c r="L23" s="29"/>
      <c r="M23" s="29"/>
      <c r="N23" s="220"/>
      <c r="O23" s="220"/>
      <c r="P23" s="25" t="s">
        <v>342</v>
      </c>
      <c r="Q23" s="26"/>
      <c r="R23" s="19"/>
      <c r="S23" s="19"/>
      <c r="T23" s="19" t="s">
        <v>116</v>
      </c>
      <c r="U23" s="19"/>
      <c r="V23" s="19"/>
      <c r="W23" s="19"/>
      <c r="X23" s="19"/>
      <c r="Y23" s="18"/>
      <c r="Z23" s="25" t="s">
        <v>343</v>
      </c>
      <c r="AA23" s="27"/>
      <c r="AD23" s="9" t="s">
        <v>11</v>
      </c>
      <c r="AE23" s="9" t="s">
        <v>11</v>
      </c>
    </row>
    <row r="24" spans="1:31" ht="14.65" customHeight="1" x14ac:dyDescent="0.15">
      <c r="A24" s="7" t="s">
        <v>24</v>
      </c>
      <c r="B24" s="7" t="s">
        <v>117</v>
      </c>
      <c r="D24" s="24"/>
      <c r="E24" s="19"/>
      <c r="F24" s="19"/>
      <c r="G24" s="19"/>
      <c r="H24" s="19" t="s">
        <v>25</v>
      </c>
      <c r="I24" s="28"/>
      <c r="J24" s="28"/>
      <c r="K24" s="29"/>
      <c r="L24" s="29"/>
      <c r="M24" s="29"/>
      <c r="N24" s="220"/>
      <c r="O24" s="220"/>
      <c r="P24" s="25" t="s">
        <v>343</v>
      </c>
      <c r="Q24" s="26"/>
      <c r="R24" s="18"/>
      <c r="S24" s="19"/>
      <c r="T24" s="19" t="s">
        <v>118</v>
      </c>
      <c r="U24" s="19"/>
      <c r="V24" s="19"/>
      <c r="W24" s="19"/>
      <c r="X24" s="19"/>
      <c r="Y24" s="18"/>
      <c r="Z24" s="25" t="s">
        <v>341</v>
      </c>
      <c r="AA24" s="27"/>
      <c r="AD24" s="9" t="s">
        <v>11</v>
      </c>
      <c r="AE24" s="9" t="s">
        <v>11</v>
      </c>
    </row>
    <row r="25" spans="1:31" ht="14.65" customHeight="1" x14ac:dyDescent="0.15">
      <c r="A25" s="7" t="s">
        <v>26</v>
      </c>
      <c r="B25" s="7" t="s">
        <v>119</v>
      </c>
      <c r="D25" s="24"/>
      <c r="E25" s="19"/>
      <c r="F25" s="19"/>
      <c r="G25" s="19"/>
      <c r="H25" s="19" t="s">
        <v>27</v>
      </c>
      <c r="I25" s="28"/>
      <c r="J25" s="28"/>
      <c r="K25" s="29"/>
      <c r="L25" s="29"/>
      <c r="M25" s="29"/>
      <c r="N25" s="220"/>
      <c r="O25" s="220"/>
      <c r="P25" s="25" t="s">
        <v>343</v>
      </c>
      <c r="Q25" s="26"/>
      <c r="R25" s="18"/>
      <c r="S25" s="19"/>
      <c r="T25" s="19" t="s">
        <v>120</v>
      </c>
      <c r="U25" s="19"/>
      <c r="V25" s="19"/>
      <c r="W25" s="19"/>
      <c r="X25" s="19"/>
      <c r="Y25" s="18"/>
      <c r="Z25" s="25" t="s">
        <v>343</v>
      </c>
      <c r="AA25" s="27"/>
      <c r="AD25" s="9" t="s">
        <v>11</v>
      </c>
      <c r="AE25" s="9" t="s">
        <v>11</v>
      </c>
    </row>
    <row r="26" spans="1:31" ht="14.65" customHeight="1" x14ac:dyDescent="0.15">
      <c r="A26" s="7" t="s">
        <v>28</v>
      </c>
      <c r="B26" s="7" t="s">
        <v>121</v>
      </c>
      <c r="D26" s="24"/>
      <c r="E26" s="19"/>
      <c r="F26" s="19"/>
      <c r="G26" s="19"/>
      <c r="H26" s="19" t="s">
        <v>29</v>
      </c>
      <c r="I26" s="28"/>
      <c r="J26" s="28"/>
      <c r="K26" s="29"/>
      <c r="L26" s="29"/>
      <c r="M26" s="29"/>
      <c r="N26" s="220"/>
      <c r="O26" s="220"/>
      <c r="P26" s="25" t="s">
        <v>343</v>
      </c>
      <c r="Q26" s="26"/>
      <c r="R26" s="19"/>
      <c r="S26" s="19"/>
      <c r="T26" s="19" t="s">
        <v>122</v>
      </c>
      <c r="U26" s="19"/>
      <c r="V26" s="19"/>
      <c r="W26" s="19"/>
      <c r="X26" s="19"/>
      <c r="Y26" s="18"/>
      <c r="Z26" s="25">
        <v>20</v>
      </c>
      <c r="AA26" s="27"/>
      <c r="AD26" s="9" t="s">
        <v>11</v>
      </c>
      <c r="AE26" s="9">
        <v>19575605</v>
      </c>
    </row>
    <row r="27" spans="1:31" ht="14.65" customHeight="1" x14ac:dyDescent="0.15">
      <c r="A27" s="7" t="s">
        <v>30</v>
      </c>
      <c r="B27" s="7" t="s">
        <v>123</v>
      </c>
      <c r="D27" s="24"/>
      <c r="E27" s="19"/>
      <c r="F27" s="19"/>
      <c r="G27" s="19"/>
      <c r="H27" s="19" t="s">
        <v>31</v>
      </c>
      <c r="I27" s="28"/>
      <c r="J27" s="28"/>
      <c r="K27" s="29"/>
      <c r="L27" s="29"/>
      <c r="M27" s="29"/>
      <c r="N27" s="220"/>
      <c r="O27" s="220"/>
      <c r="P27" s="25" t="s">
        <v>341</v>
      </c>
      <c r="Q27" s="26"/>
      <c r="R27" s="19"/>
      <c r="S27" s="19"/>
      <c r="T27" s="19" t="s">
        <v>124</v>
      </c>
      <c r="U27" s="19"/>
      <c r="V27" s="19"/>
      <c r="W27" s="19"/>
      <c r="X27" s="19"/>
      <c r="Y27" s="18"/>
      <c r="Z27" s="25" t="s">
        <v>341</v>
      </c>
      <c r="AA27" s="27"/>
      <c r="AD27" s="9" t="s">
        <v>11</v>
      </c>
      <c r="AE27" s="9" t="s">
        <v>11</v>
      </c>
    </row>
    <row r="28" spans="1:31" ht="14.65" customHeight="1" x14ac:dyDescent="0.15">
      <c r="A28" s="7" t="s">
        <v>32</v>
      </c>
      <c r="B28" s="7" t="s">
        <v>125</v>
      </c>
      <c r="D28" s="24"/>
      <c r="E28" s="19"/>
      <c r="F28" s="19"/>
      <c r="G28" s="19"/>
      <c r="H28" s="19" t="s">
        <v>33</v>
      </c>
      <c r="I28" s="28"/>
      <c r="J28" s="28"/>
      <c r="K28" s="29"/>
      <c r="L28" s="29"/>
      <c r="M28" s="29"/>
      <c r="N28" s="220"/>
      <c r="O28" s="220"/>
      <c r="P28" s="25" t="s">
        <v>343</v>
      </c>
      <c r="Q28" s="26"/>
      <c r="R28" s="19"/>
      <c r="S28" s="19"/>
      <c r="T28" s="19" t="s">
        <v>35</v>
      </c>
      <c r="U28" s="19"/>
      <c r="V28" s="19"/>
      <c r="W28" s="19"/>
      <c r="X28" s="19"/>
      <c r="Y28" s="18"/>
      <c r="Z28" s="25" t="s">
        <v>343</v>
      </c>
      <c r="AA28" s="27"/>
      <c r="AD28" s="9" t="s">
        <v>11</v>
      </c>
      <c r="AE28" s="9" t="s">
        <v>11</v>
      </c>
    </row>
    <row r="29" spans="1:31" ht="14.65" customHeight="1" x14ac:dyDescent="0.15">
      <c r="A29" s="7" t="s">
        <v>34</v>
      </c>
      <c r="B29" s="7" t="s">
        <v>98</v>
      </c>
      <c r="D29" s="24"/>
      <c r="E29" s="19"/>
      <c r="F29" s="19"/>
      <c r="G29" s="19"/>
      <c r="H29" s="19" t="s">
        <v>35</v>
      </c>
      <c r="I29" s="19"/>
      <c r="J29" s="19"/>
      <c r="K29" s="18"/>
      <c r="L29" s="18"/>
      <c r="M29" s="18"/>
      <c r="N29" s="219"/>
      <c r="O29" s="219"/>
      <c r="P29" s="25" t="s">
        <v>343</v>
      </c>
      <c r="Q29" s="26"/>
      <c r="R29" s="221" t="s">
        <v>99</v>
      </c>
      <c r="S29" s="222"/>
      <c r="T29" s="222"/>
      <c r="U29" s="222"/>
      <c r="V29" s="222"/>
      <c r="W29" s="222"/>
      <c r="X29" s="222"/>
      <c r="Y29" s="222"/>
      <c r="Z29" s="30">
        <v>20</v>
      </c>
      <c r="AA29" s="31"/>
      <c r="AD29" s="9" t="s">
        <v>11</v>
      </c>
      <c r="AE29" s="9">
        <f>IF(AND(AE14="-",AE20="-"),"-",SUM(AE14,AE20))</f>
        <v>19575605</v>
      </c>
    </row>
    <row r="30" spans="1:31" ht="14.65" customHeight="1" x14ac:dyDescent="0.15">
      <c r="A30" s="7" t="s">
        <v>36</v>
      </c>
      <c r="D30" s="24"/>
      <c r="E30" s="19"/>
      <c r="F30" s="19"/>
      <c r="G30" s="19"/>
      <c r="H30" s="19" t="s">
        <v>37</v>
      </c>
      <c r="I30" s="19"/>
      <c r="J30" s="19"/>
      <c r="K30" s="18"/>
      <c r="L30" s="18"/>
      <c r="M30" s="18"/>
      <c r="N30" s="219"/>
      <c r="O30" s="219"/>
      <c r="P30" s="25" t="s">
        <v>342</v>
      </c>
      <c r="Q30" s="26"/>
      <c r="R30" s="19" t="s">
        <v>321</v>
      </c>
      <c r="S30" s="32"/>
      <c r="T30" s="32"/>
      <c r="U30" s="32"/>
      <c r="V30" s="32"/>
      <c r="W30" s="32"/>
      <c r="X30" s="32"/>
      <c r="Y30" s="32"/>
      <c r="Z30" s="33"/>
      <c r="AA30" s="34"/>
      <c r="AD30" s="9" t="s">
        <v>11</v>
      </c>
    </row>
    <row r="31" spans="1:31" ht="14.65" customHeight="1" x14ac:dyDescent="0.15">
      <c r="A31" s="7" t="s">
        <v>38</v>
      </c>
      <c r="B31" s="7" t="s">
        <v>128</v>
      </c>
      <c r="D31" s="24"/>
      <c r="E31" s="19"/>
      <c r="F31" s="19"/>
      <c r="G31" s="19"/>
      <c r="H31" s="19" t="s">
        <v>39</v>
      </c>
      <c r="I31" s="19"/>
      <c r="J31" s="19"/>
      <c r="K31" s="18"/>
      <c r="L31" s="18"/>
      <c r="M31" s="18"/>
      <c r="N31" s="219"/>
      <c r="O31" s="219"/>
      <c r="P31" s="25" t="s">
        <v>341</v>
      </c>
      <c r="Q31" s="26"/>
      <c r="R31" s="19"/>
      <c r="S31" s="19" t="s">
        <v>129</v>
      </c>
      <c r="T31" s="19"/>
      <c r="U31" s="19"/>
      <c r="V31" s="19"/>
      <c r="W31" s="19"/>
      <c r="X31" s="19"/>
      <c r="Y31" s="18"/>
      <c r="Z31" s="25">
        <v>15813</v>
      </c>
      <c r="AA31" s="27"/>
      <c r="AD31" s="9" t="s">
        <v>11</v>
      </c>
      <c r="AE31" s="9">
        <v>15812697172</v>
      </c>
    </row>
    <row r="32" spans="1:31" ht="14.65" customHeight="1" x14ac:dyDescent="0.15">
      <c r="A32" s="7" t="s">
        <v>40</v>
      </c>
      <c r="B32" s="7" t="s">
        <v>130</v>
      </c>
      <c r="D32" s="24"/>
      <c r="E32" s="19"/>
      <c r="F32" s="19"/>
      <c r="G32" s="19" t="s">
        <v>41</v>
      </c>
      <c r="H32" s="19"/>
      <c r="I32" s="19"/>
      <c r="J32" s="19"/>
      <c r="K32" s="18"/>
      <c r="L32" s="18"/>
      <c r="M32" s="18"/>
      <c r="N32" s="219"/>
      <c r="O32" s="219"/>
      <c r="P32" s="25" t="s">
        <v>11</v>
      </c>
      <c r="Q32" s="26"/>
      <c r="R32" s="19"/>
      <c r="S32" s="18" t="s">
        <v>131</v>
      </c>
      <c r="T32" s="19"/>
      <c r="U32" s="19"/>
      <c r="V32" s="19"/>
      <c r="W32" s="19"/>
      <c r="X32" s="19"/>
      <c r="Y32" s="18"/>
      <c r="Z32" s="25">
        <v>2426</v>
      </c>
      <c r="AA32" s="27"/>
      <c r="AD32" s="9" t="str">
        <f>IF(COUNTIF(AD33:AD40,"-")=COUNTA(AD33:AD40),"-",SUM(AD33:AD40))</f>
        <v>-</v>
      </c>
      <c r="AE32" s="9">
        <v>2426406076</v>
      </c>
    </row>
    <row r="33" spans="1:30" ht="14.65" customHeight="1" x14ac:dyDescent="0.15">
      <c r="A33" s="7" t="s">
        <v>42</v>
      </c>
      <c r="D33" s="24"/>
      <c r="E33" s="19"/>
      <c r="F33" s="19"/>
      <c r="G33" s="19"/>
      <c r="H33" s="19" t="s">
        <v>10</v>
      </c>
      <c r="I33" s="19"/>
      <c r="J33" s="19"/>
      <c r="K33" s="18"/>
      <c r="L33" s="18"/>
      <c r="M33" s="18"/>
      <c r="N33" s="219"/>
      <c r="O33" s="219"/>
      <c r="P33" s="25" t="s">
        <v>343</v>
      </c>
      <c r="Q33" s="26"/>
      <c r="R33" s="24"/>
      <c r="S33" s="19"/>
      <c r="T33" s="19"/>
      <c r="U33" s="19"/>
      <c r="V33" s="19"/>
      <c r="W33" s="19"/>
      <c r="X33" s="19"/>
      <c r="Y33" s="18"/>
      <c r="Z33" s="25"/>
      <c r="AA33" s="35"/>
      <c r="AD33" s="9" t="s">
        <v>11</v>
      </c>
    </row>
    <row r="34" spans="1:30" ht="14.65" customHeight="1" x14ac:dyDescent="0.15">
      <c r="A34" s="7" t="s">
        <v>43</v>
      </c>
      <c r="D34" s="24"/>
      <c r="E34" s="19"/>
      <c r="F34" s="19"/>
      <c r="G34" s="19"/>
      <c r="H34" s="19" t="s">
        <v>15</v>
      </c>
      <c r="I34" s="19"/>
      <c r="J34" s="19"/>
      <c r="K34" s="18"/>
      <c r="L34" s="18"/>
      <c r="M34" s="18"/>
      <c r="N34" s="219"/>
      <c r="O34" s="219"/>
      <c r="P34" s="25" t="s">
        <v>341</v>
      </c>
      <c r="Q34" s="26"/>
      <c r="R34" s="223"/>
      <c r="S34" s="224"/>
      <c r="T34" s="224"/>
      <c r="U34" s="224"/>
      <c r="V34" s="224"/>
      <c r="W34" s="224"/>
      <c r="X34" s="224"/>
      <c r="Y34" s="224"/>
      <c r="Z34" s="25"/>
      <c r="AA34" s="27"/>
      <c r="AD34" s="9" t="s">
        <v>11</v>
      </c>
    </row>
    <row r="35" spans="1:30" ht="14.65" customHeight="1" x14ac:dyDescent="0.15">
      <c r="A35" s="7" t="s">
        <v>44</v>
      </c>
      <c r="D35" s="24"/>
      <c r="E35" s="19"/>
      <c r="F35" s="19"/>
      <c r="G35" s="19"/>
      <c r="H35" s="19" t="s">
        <v>17</v>
      </c>
      <c r="I35" s="19"/>
      <c r="J35" s="19"/>
      <c r="K35" s="18"/>
      <c r="L35" s="18"/>
      <c r="M35" s="18"/>
      <c r="N35" s="219"/>
      <c r="O35" s="219"/>
      <c r="P35" s="25" t="s">
        <v>343</v>
      </c>
      <c r="Q35" s="26"/>
      <c r="R35" s="19"/>
      <c r="S35" s="32"/>
      <c r="T35" s="32"/>
      <c r="U35" s="32"/>
      <c r="V35" s="32"/>
      <c r="W35" s="32"/>
      <c r="X35" s="32"/>
      <c r="Y35" s="32"/>
      <c r="Z35" s="33"/>
      <c r="AA35" s="36"/>
      <c r="AD35" s="9" t="s">
        <v>11</v>
      </c>
    </row>
    <row r="36" spans="1:30" ht="14.65" customHeight="1" x14ac:dyDescent="0.15">
      <c r="A36" s="7" t="s">
        <v>45</v>
      </c>
      <c r="D36" s="24"/>
      <c r="E36" s="19"/>
      <c r="F36" s="19"/>
      <c r="G36" s="19"/>
      <c r="H36" s="19" t="s">
        <v>19</v>
      </c>
      <c r="I36" s="19"/>
      <c r="J36" s="19"/>
      <c r="K36" s="18"/>
      <c r="L36" s="18"/>
      <c r="M36" s="18"/>
      <c r="N36" s="219"/>
      <c r="O36" s="219"/>
      <c r="P36" s="25" t="s">
        <v>343</v>
      </c>
      <c r="Q36" s="26"/>
      <c r="R36" s="19"/>
      <c r="S36" s="19"/>
      <c r="T36" s="19"/>
      <c r="U36" s="19"/>
      <c r="V36" s="19"/>
      <c r="W36" s="19"/>
      <c r="X36" s="19"/>
      <c r="Y36" s="18"/>
      <c r="Z36" s="25"/>
      <c r="AA36" s="35"/>
      <c r="AD36" s="9" t="s">
        <v>11</v>
      </c>
    </row>
    <row r="37" spans="1:30" ht="14.65" customHeight="1" x14ac:dyDescent="0.15">
      <c r="A37" s="7" t="s">
        <v>46</v>
      </c>
      <c r="D37" s="24"/>
      <c r="E37" s="19"/>
      <c r="F37" s="19"/>
      <c r="G37" s="19"/>
      <c r="H37" s="19" t="s">
        <v>21</v>
      </c>
      <c r="I37" s="19"/>
      <c r="J37" s="19"/>
      <c r="K37" s="18"/>
      <c r="L37" s="18"/>
      <c r="M37" s="18"/>
      <c r="N37" s="219"/>
      <c r="O37" s="219"/>
      <c r="P37" s="25" t="s">
        <v>343</v>
      </c>
      <c r="Q37" s="26"/>
      <c r="R37" s="17"/>
      <c r="S37" s="18"/>
      <c r="T37" s="18"/>
      <c r="U37" s="18"/>
      <c r="V37" s="18"/>
      <c r="W37" s="18"/>
      <c r="X37" s="18"/>
      <c r="Y37" s="37"/>
      <c r="Z37" s="25"/>
      <c r="AA37" s="35"/>
      <c r="AD37" s="9" t="s">
        <v>11</v>
      </c>
    </row>
    <row r="38" spans="1:30" ht="14.65" customHeight="1" x14ac:dyDescent="0.15">
      <c r="A38" s="7" t="s">
        <v>47</v>
      </c>
      <c r="D38" s="24"/>
      <c r="E38" s="19"/>
      <c r="F38" s="19"/>
      <c r="G38" s="19"/>
      <c r="H38" s="19" t="s">
        <v>35</v>
      </c>
      <c r="I38" s="19"/>
      <c r="J38" s="19"/>
      <c r="K38" s="18"/>
      <c r="L38" s="18"/>
      <c r="M38" s="18"/>
      <c r="N38" s="219"/>
      <c r="O38" s="219"/>
      <c r="P38" s="25" t="s">
        <v>341</v>
      </c>
      <c r="Q38" s="26"/>
      <c r="R38" s="18"/>
      <c r="S38" s="18"/>
      <c r="T38" s="18"/>
      <c r="U38" s="18"/>
      <c r="V38" s="18"/>
      <c r="W38" s="18"/>
      <c r="X38" s="18"/>
      <c r="Y38" s="18"/>
      <c r="Z38" s="25"/>
      <c r="AA38" s="35"/>
      <c r="AD38" s="9" t="s">
        <v>11</v>
      </c>
    </row>
    <row r="39" spans="1:30" ht="14.65" customHeight="1" x14ac:dyDescent="0.15">
      <c r="A39" s="7" t="s">
        <v>48</v>
      </c>
      <c r="D39" s="24"/>
      <c r="E39" s="19"/>
      <c r="F39" s="19"/>
      <c r="G39" s="19"/>
      <c r="H39" s="19" t="s">
        <v>37</v>
      </c>
      <c r="I39" s="19"/>
      <c r="J39" s="19"/>
      <c r="K39" s="18"/>
      <c r="L39" s="18"/>
      <c r="M39" s="18"/>
      <c r="N39" s="219"/>
      <c r="O39" s="219"/>
      <c r="P39" s="25" t="s">
        <v>343</v>
      </c>
      <c r="Q39" s="26"/>
      <c r="R39" s="38"/>
      <c r="S39" s="38"/>
      <c r="T39" s="38"/>
      <c r="U39" s="38"/>
      <c r="V39" s="38"/>
      <c r="W39" s="38"/>
      <c r="X39" s="38"/>
      <c r="Y39" s="38"/>
      <c r="Z39" s="21"/>
      <c r="AA39" s="39"/>
      <c r="AD39" s="9" t="s">
        <v>11</v>
      </c>
    </row>
    <row r="40" spans="1:30" ht="14.65" customHeight="1" x14ac:dyDescent="0.15">
      <c r="A40" s="7" t="s">
        <v>49</v>
      </c>
      <c r="D40" s="24"/>
      <c r="E40" s="19"/>
      <c r="F40" s="19"/>
      <c r="G40" s="19"/>
      <c r="H40" s="19" t="s">
        <v>39</v>
      </c>
      <c r="I40" s="19"/>
      <c r="J40" s="19"/>
      <c r="K40" s="18"/>
      <c r="L40" s="18"/>
      <c r="M40" s="18"/>
      <c r="N40" s="219"/>
      <c r="O40" s="219"/>
      <c r="P40" s="25" t="s">
        <v>341</v>
      </c>
      <c r="Q40" s="26"/>
      <c r="R40" s="38"/>
      <c r="S40" s="38"/>
      <c r="T40" s="38"/>
      <c r="U40" s="38"/>
      <c r="V40" s="38"/>
      <c r="W40" s="38"/>
      <c r="X40" s="38"/>
      <c r="Y40" s="38"/>
      <c r="Z40" s="21"/>
      <c r="AA40" s="39"/>
      <c r="AD40" s="9" t="s">
        <v>11</v>
      </c>
    </row>
    <row r="41" spans="1:30" ht="14.65" customHeight="1" x14ac:dyDescent="0.15">
      <c r="A41" s="7" t="s">
        <v>50</v>
      </c>
      <c r="D41" s="24"/>
      <c r="E41" s="19"/>
      <c r="F41" s="19"/>
      <c r="G41" s="19" t="s">
        <v>51</v>
      </c>
      <c r="H41" s="28"/>
      <c r="I41" s="28"/>
      <c r="J41" s="28"/>
      <c r="K41" s="29"/>
      <c r="L41" s="29"/>
      <c r="M41" s="29"/>
      <c r="N41" s="220"/>
      <c r="O41" s="220"/>
      <c r="P41" s="25">
        <v>3119</v>
      </c>
      <c r="Q41" s="26"/>
      <c r="R41" s="38"/>
      <c r="S41" s="38"/>
      <c r="T41" s="38"/>
      <c r="U41" s="38"/>
      <c r="V41" s="38"/>
      <c r="W41" s="38"/>
      <c r="X41" s="38"/>
      <c r="Y41" s="38"/>
      <c r="Z41" s="21"/>
      <c r="AA41" s="39"/>
      <c r="AD41" s="9">
        <v>3118793372</v>
      </c>
    </row>
    <row r="42" spans="1:30" ht="14.65" customHeight="1" x14ac:dyDescent="0.15">
      <c r="A42" s="7" t="s">
        <v>52</v>
      </c>
      <c r="D42" s="24"/>
      <c r="E42" s="19"/>
      <c r="F42" s="19"/>
      <c r="G42" s="19" t="s">
        <v>53</v>
      </c>
      <c r="H42" s="28"/>
      <c r="I42" s="28"/>
      <c r="J42" s="28"/>
      <c r="K42" s="29"/>
      <c r="L42" s="29"/>
      <c r="M42" s="29"/>
      <c r="N42" s="220"/>
      <c r="O42" s="220"/>
      <c r="P42" s="25">
        <v>-2053</v>
      </c>
      <c r="Q42" s="26"/>
      <c r="R42" s="38"/>
      <c r="S42" s="38"/>
      <c r="T42" s="38"/>
      <c r="U42" s="38"/>
      <c r="V42" s="38"/>
      <c r="W42" s="38"/>
      <c r="X42" s="38"/>
      <c r="Y42" s="38"/>
      <c r="Z42" s="21"/>
      <c r="AA42" s="39"/>
      <c r="AD42" s="9">
        <v>-2052776967</v>
      </c>
    </row>
    <row r="43" spans="1:30" ht="14.65" customHeight="1" x14ac:dyDescent="0.15">
      <c r="A43" s="7" t="s">
        <v>54</v>
      </c>
      <c r="D43" s="24"/>
      <c r="E43" s="19"/>
      <c r="F43" s="19" t="s">
        <v>55</v>
      </c>
      <c r="G43" s="19"/>
      <c r="H43" s="28"/>
      <c r="I43" s="28"/>
      <c r="J43" s="28"/>
      <c r="K43" s="29"/>
      <c r="L43" s="29"/>
      <c r="M43" s="29"/>
      <c r="N43" s="220"/>
      <c r="O43" s="220"/>
      <c r="P43" s="25" t="s">
        <v>11</v>
      </c>
      <c r="Q43" s="26"/>
      <c r="R43" s="38"/>
      <c r="S43" s="38"/>
      <c r="T43" s="38"/>
      <c r="U43" s="38"/>
      <c r="V43" s="38"/>
      <c r="W43" s="38"/>
      <c r="X43" s="38"/>
      <c r="Y43" s="38"/>
      <c r="Z43" s="21"/>
      <c r="AA43" s="39"/>
      <c r="AD43" s="9" t="str">
        <f>IF(COUNTIF(AD44:AD45,"-")=COUNTA(AD44:AD45),"-",SUM(AD44:AD45))</f>
        <v>-</v>
      </c>
    </row>
    <row r="44" spans="1:30" ht="14.65" customHeight="1" x14ac:dyDescent="0.15">
      <c r="A44" s="7" t="s">
        <v>56</v>
      </c>
      <c r="D44" s="24"/>
      <c r="E44" s="19"/>
      <c r="F44" s="19"/>
      <c r="G44" s="19" t="s">
        <v>57</v>
      </c>
      <c r="H44" s="19"/>
      <c r="I44" s="19"/>
      <c r="J44" s="19"/>
      <c r="K44" s="18"/>
      <c r="L44" s="18"/>
      <c r="M44" s="18"/>
      <c r="N44" s="219"/>
      <c r="O44" s="219"/>
      <c r="P44" s="25" t="s">
        <v>341</v>
      </c>
      <c r="Q44" s="26"/>
      <c r="R44" s="38"/>
      <c r="S44" s="38"/>
      <c r="T44" s="38"/>
      <c r="U44" s="38"/>
      <c r="V44" s="38"/>
      <c r="W44" s="38"/>
      <c r="X44" s="38"/>
      <c r="Y44" s="38"/>
      <c r="Z44" s="21"/>
      <c r="AA44" s="39"/>
      <c r="AD44" s="9" t="s">
        <v>11</v>
      </c>
    </row>
    <row r="45" spans="1:30" ht="14.65" customHeight="1" x14ac:dyDescent="0.15">
      <c r="A45" s="7" t="s">
        <v>58</v>
      </c>
      <c r="D45" s="24"/>
      <c r="E45" s="19"/>
      <c r="F45" s="19"/>
      <c r="G45" s="19" t="s">
        <v>35</v>
      </c>
      <c r="H45" s="19"/>
      <c r="I45" s="19"/>
      <c r="J45" s="19"/>
      <c r="K45" s="18"/>
      <c r="L45" s="18"/>
      <c r="M45" s="18"/>
      <c r="N45" s="219"/>
      <c r="O45" s="219"/>
      <c r="P45" s="25" t="s">
        <v>341</v>
      </c>
      <c r="Q45" s="26"/>
      <c r="R45" s="38"/>
      <c r="S45" s="38"/>
      <c r="T45" s="38"/>
      <c r="U45" s="38"/>
      <c r="V45" s="38"/>
      <c r="W45" s="38"/>
      <c r="X45" s="38"/>
      <c r="Y45" s="38"/>
      <c r="Z45" s="21"/>
      <c r="AA45" s="39"/>
      <c r="AD45" s="9" t="s">
        <v>11</v>
      </c>
    </row>
    <row r="46" spans="1:30" ht="14.65" customHeight="1" x14ac:dyDescent="0.15">
      <c r="A46" s="7" t="s">
        <v>59</v>
      </c>
      <c r="D46" s="24"/>
      <c r="E46" s="19"/>
      <c r="F46" s="19" t="s">
        <v>60</v>
      </c>
      <c r="G46" s="19"/>
      <c r="H46" s="19"/>
      <c r="I46" s="19"/>
      <c r="J46" s="19"/>
      <c r="K46" s="19"/>
      <c r="L46" s="18"/>
      <c r="M46" s="18"/>
      <c r="N46" s="219"/>
      <c r="O46" s="219"/>
      <c r="P46" s="25">
        <v>12746</v>
      </c>
      <c r="Q46" s="26"/>
      <c r="R46" s="38"/>
      <c r="S46" s="38"/>
      <c r="T46" s="38"/>
      <c r="U46" s="38"/>
      <c r="V46" s="38"/>
      <c r="W46" s="38"/>
      <c r="X46" s="38"/>
      <c r="Y46" s="38"/>
      <c r="Z46" s="21"/>
      <c r="AA46" s="39"/>
      <c r="AD46" s="9">
        <f>IF(COUNTIF(AD47:AD58,"-")=COUNTA(AD47:AD58),"-",SUM(AD47,AD51:AD54,AD57:AD58))</f>
        <v>12746287739</v>
      </c>
    </row>
    <row r="47" spans="1:30" ht="14.65" customHeight="1" x14ac:dyDescent="0.15">
      <c r="A47" s="7" t="s">
        <v>61</v>
      </c>
      <c r="D47" s="24"/>
      <c r="E47" s="19"/>
      <c r="F47" s="19"/>
      <c r="G47" s="19" t="s">
        <v>62</v>
      </c>
      <c r="H47" s="19"/>
      <c r="I47" s="19"/>
      <c r="J47" s="19"/>
      <c r="K47" s="19"/>
      <c r="L47" s="18"/>
      <c r="M47" s="18"/>
      <c r="N47" s="219"/>
      <c r="O47" s="219"/>
      <c r="P47" s="25" t="s">
        <v>11</v>
      </c>
      <c r="Q47" s="26"/>
      <c r="R47" s="38"/>
      <c r="S47" s="38"/>
      <c r="T47" s="38"/>
      <c r="U47" s="38"/>
      <c r="V47" s="38"/>
      <c r="W47" s="38"/>
      <c r="X47" s="38"/>
      <c r="Y47" s="38"/>
      <c r="Z47" s="21"/>
      <c r="AA47" s="39"/>
      <c r="AD47" s="9" t="str">
        <f>IF(COUNTIF(AD48:AD50,"-")=COUNTA(AD48:AD50),"-",SUM(AD48:AD50))</f>
        <v>-</v>
      </c>
    </row>
    <row r="48" spans="1:30" ht="14.65" customHeight="1" x14ac:dyDescent="0.15">
      <c r="A48" s="7" t="s">
        <v>63</v>
      </c>
      <c r="D48" s="24"/>
      <c r="E48" s="19"/>
      <c r="F48" s="19"/>
      <c r="G48" s="19"/>
      <c r="H48" s="19" t="s">
        <v>64</v>
      </c>
      <c r="I48" s="19"/>
      <c r="J48" s="19"/>
      <c r="K48" s="19"/>
      <c r="L48" s="18"/>
      <c r="M48" s="18"/>
      <c r="N48" s="219"/>
      <c r="O48" s="219"/>
      <c r="P48" s="25" t="s">
        <v>341</v>
      </c>
      <c r="Q48" s="26"/>
      <c r="R48" s="38"/>
      <c r="S48" s="38"/>
      <c r="T48" s="38"/>
      <c r="U48" s="38"/>
      <c r="V48" s="38"/>
      <c r="W48" s="38"/>
      <c r="X48" s="38"/>
      <c r="Y48" s="38"/>
      <c r="Z48" s="21"/>
      <c r="AA48" s="39"/>
      <c r="AD48" s="9" t="s">
        <v>11</v>
      </c>
    </row>
    <row r="49" spans="1:30" ht="14.65" customHeight="1" x14ac:dyDescent="0.15">
      <c r="A49" s="7" t="s">
        <v>65</v>
      </c>
      <c r="D49" s="24"/>
      <c r="E49" s="19"/>
      <c r="F49" s="19"/>
      <c r="G49" s="19"/>
      <c r="H49" s="19" t="s">
        <v>66</v>
      </c>
      <c r="I49" s="19"/>
      <c r="J49" s="19"/>
      <c r="K49" s="19"/>
      <c r="L49" s="18"/>
      <c r="M49" s="18"/>
      <c r="N49" s="219"/>
      <c r="O49" s="219"/>
      <c r="P49" s="25" t="s">
        <v>341</v>
      </c>
      <c r="Q49" s="26"/>
      <c r="R49" s="38"/>
      <c r="S49" s="38"/>
      <c r="T49" s="38"/>
      <c r="U49" s="38"/>
      <c r="V49" s="38"/>
      <c r="W49" s="38"/>
      <c r="X49" s="38"/>
      <c r="Y49" s="38"/>
      <c r="Z49" s="21"/>
      <c r="AA49" s="39"/>
      <c r="AD49" s="9" t="s">
        <v>11</v>
      </c>
    </row>
    <row r="50" spans="1:30" ht="14.65" customHeight="1" x14ac:dyDescent="0.15">
      <c r="A50" s="7" t="s">
        <v>67</v>
      </c>
      <c r="D50" s="24"/>
      <c r="E50" s="19"/>
      <c r="F50" s="19"/>
      <c r="G50" s="19"/>
      <c r="H50" s="19" t="s">
        <v>35</v>
      </c>
      <c r="I50" s="19"/>
      <c r="J50" s="19"/>
      <c r="K50" s="19"/>
      <c r="L50" s="18"/>
      <c r="M50" s="18"/>
      <c r="N50" s="219"/>
      <c r="O50" s="219"/>
      <c r="P50" s="25" t="s">
        <v>342</v>
      </c>
      <c r="Q50" s="26"/>
      <c r="R50" s="38"/>
      <c r="S50" s="38"/>
      <c r="T50" s="38"/>
      <c r="U50" s="38"/>
      <c r="V50" s="38"/>
      <c r="W50" s="38"/>
      <c r="X50" s="38"/>
      <c r="Y50" s="38"/>
      <c r="Z50" s="21"/>
      <c r="AA50" s="39"/>
      <c r="AD50" s="9" t="s">
        <v>11</v>
      </c>
    </row>
    <row r="51" spans="1:30" ht="14.65" customHeight="1" x14ac:dyDescent="0.15">
      <c r="A51" s="7" t="s">
        <v>68</v>
      </c>
      <c r="D51" s="24"/>
      <c r="E51" s="19"/>
      <c r="F51" s="19"/>
      <c r="G51" s="19" t="s">
        <v>69</v>
      </c>
      <c r="H51" s="19"/>
      <c r="I51" s="19"/>
      <c r="J51" s="19"/>
      <c r="K51" s="19"/>
      <c r="L51" s="18"/>
      <c r="M51" s="18"/>
      <c r="N51" s="219"/>
      <c r="O51" s="219"/>
      <c r="P51" s="25" t="s">
        <v>343</v>
      </c>
      <c r="Q51" s="26"/>
      <c r="R51" s="38"/>
      <c r="S51" s="38"/>
      <c r="T51" s="38"/>
      <c r="U51" s="38"/>
      <c r="V51" s="38"/>
      <c r="W51" s="38"/>
      <c r="X51" s="38"/>
      <c r="Y51" s="38"/>
      <c r="Z51" s="21"/>
      <c r="AA51" s="39"/>
      <c r="AD51" s="9" t="s">
        <v>11</v>
      </c>
    </row>
    <row r="52" spans="1:30" ht="14.65" customHeight="1" x14ac:dyDescent="0.15">
      <c r="A52" s="7" t="s">
        <v>70</v>
      </c>
      <c r="D52" s="24"/>
      <c r="E52" s="19"/>
      <c r="F52" s="19"/>
      <c r="G52" s="19" t="s">
        <v>71</v>
      </c>
      <c r="H52" s="19"/>
      <c r="I52" s="19"/>
      <c r="J52" s="19"/>
      <c r="K52" s="18"/>
      <c r="L52" s="18"/>
      <c r="M52" s="18"/>
      <c r="N52" s="219"/>
      <c r="O52" s="219"/>
      <c r="P52" s="25" t="s">
        <v>343</v>
      </c>
      <c r="Q52" s="26"/>
      <c r="R52" s="38"/>
      <c r="S52" s="38"/>
      <c r="T52" s="38"/>
      <c r="U52" s="38"/>
      <c r="V52" s="38"/>
      <c r="W52" s="38"/>
      <c r="X52" s="38"/>
      <c r="Y52" s="38"/>
      <c r="Z52" s="21"/>
      <c r="AA52" s="39"/>
      <c r="AD52" s="9" t="s">
        <v>11</v>
      </c>
    </row>
    <row r="53" spans="1:30" ht="14.65" customHeight="1" x14ac:dyDescent="0.15">
      <c r="A53" s="7" t="s">
        <v>72</v>
      </c>
      <c r="D53" s="24"/>
      <c r="E53" s="19"/>
      <c r="F53" s="19"/>
      <c r="G53" s="19" t="s">
        <v>73</v>
      </c>
      <c r="H53" s="19"/>
      <c r="I53" s="19"/>
      <c r="J53" s="19"/>
      <c r="K53" s="18"/>
      <c r="L53" s="18"/>
      <c r="M53" s="18"/>
      <c r="N53" s="219"/>
      <c r="O53" s="219"/>
      <c r="P53" s="25" t="s">
        <v>343</v>
      </c>
      <c r="Q53" s="26"/>
      <c r="R53" s="38"/>
      <c r="S53" s="38"/>
      <c r="T53" s="38"/>
      <c r="U53" s="38"/>
      <c r="V53" s="38"/>
      <c r="W53" s="38"/>
      <c r="X53" s="38"/>
      <c r="Y53" s="38"/>
      <c r="Z53" s="21"/>
      <c r="AA53" s="39"/>
      <c r="AD53" s="9" t="s">
        <v>11</v>
      </c>
    </row>
    <row r="54" spans="1:30" ht="14.65" customHeight="1" x14ac:dyDescent="0.15">
      <c r="A54" s="7" t="s">
        <v>74</v>
      </c>
      <c r="D54" s="24"/>
      <c r="E54" s="19"/>
      <c r="F54" s="19"/>
      <c r="G54" s="19" t="s">
        <v>75</v>
      </c>
      <c r="H54" s="19"/>
      <c r="I54" s="19"/>
      <c r="J54" s="19"/>
      <c r="K54" s="18"/>
      <c r="L54" s="18"/>
      <c r="M54" s="18"/>
      <c r="N54" s="219"/>
      <c r="O54" s="219"/>
      <c r="P54" s="25">
        <v>12746</v>
      </c>
      <c r="Q54" s="26"/>
      <c r="R54" s="38"/>
      <c r="S54" s="38"/>
      <c r="T54" s="38"/>
      <c r="U54" s="38"/>
      <c r="V54" s="38"/>
      <c r="W54" s="38"/>
      <c r="X54" s="38"/>
      <c r="Y54" s="38"/>
      <c r="Z54" s="21"/>
      <c r="AA54" s="39"/>
      <c r="AD54" s="9">
        <f>IF(COUNTIF(AD55:AD56,"-")=COUNTA(AD55:AD56),"-",SUM(AD55:AD56))</f>
        <v>12746287739</v>
      </c>
    </row>
    <row r="55" spans="1:30" ht="14.65" customHeight="1" x14ac:dyDescent="0.15">
      <c r="A55" s="7" t="s">
        <v>76</v>
      </c>
      <c r="D55" s="24"/>
      <c r="E55" s="19"/>
      <c r="F55" s="19"/>
      <c r="G55" s="19"/>
      <c r="H55" s="19" t="s">
        <v>77</v>
      </c>
      <c r="I55" s="19"/>
      <c r="J55" s="19"/>
      <c r="K55" s="18"/>
      <c r="L55" s="18"/>
      <c r="M55" s="18"/>
      <c r="N55" s="219"/>
      <c r="O55" s="219"/>
      <c r="P55" s="25" t="s">
        <v>343</v>
      </c>
      <c r="Q55" s="26"/>
      <c r="R55" s="38"/>
      <c r="S55" s="38"/>
      <c r="T55" s="38"/>
      <c r="U55" s="38"/>
      <c r="V55" s="38"/>
      <c r="W55" s="38"/>
      <c r="X55" s="38"/>
      <c r="Y55" s="38"/>
      <c r="Z55" s="21"/>
      <c r="AA55" s="39"/>
      <c r="AD55" s="9" t="s">
        <v>11</v>
      </c>
    </row>
    <row r="56" spans="1:30" ht="14.65" customHeight="1" x14ac:dyDescent="0.15">
      <c r="A56" s="7" t="s">
        <v>78</v>
      </c>
      <c r="D56" s="24"/>
      <c r="E56" s="18"/>
      <c r="F56" s="19"/>
      <c r="G56" s="19"/>
      <c r="H56" s="19" t="s">
        <v>35</v>
      </c>
      <c r="I56" s="19"/>
      <c r="J56" s="19"/>
      <c r="K56" s="18"/>
      <c r="L56" s="18"/>
      <c r="M56" s="18"/>
      <c r="N56" s="219"/>
      <c r="O56" s="219"/>
      <c r="P56" s="25">
        <v>12746</v>
      </c>
      <c r="Q56" s="26"/>
      <c r="R56" s="38"/>
      <c r="S56" s="38"/>
      <c r="T56" s="38"/>
      <c r="U56" s="38"/>
      <c r="V56" s="38"/>
      <c r="W56" s="38"/>
      <c r="X56" s="38"/>
      <c r="Y56" s="38"/>
      <c r="Z56" s="21"/>
      <c r="AA56" s="39"/>
      <c r="AD56" s="9">
        <v>12746287739</v>
      </c>
    </row>
    <row r="57" spans="1:30" ht="14.65" customHeight="1" x14ac:dyDescent="0.15">
      <c r="A57" s="7" t="s">
        <v>79</v>
      </c>
      <c r="D57" s="24"/>
      <c r="E57" s="18"/>
      <c r="F57" s="19"/>
      <c r="G57" s="19" t="s">
        <v>35</v>
      </c>
      <c r="H57" s="19"/>
      <c r="I57" s="19"/>
      <c r="J57" s="19"/>
      <c r="K57" s="18"/>
      <c r="L57" s="18"/>
      <c r="M57" s="18"/>
      <c r="N57" s="219"/>
      <c r="O57" s="219"/>
      <c r="P57" s="25" t="s">
        <v>341</v>
      </c>
      <c r="Q57" s="26"/>
      <c r="R57" s="38"/>
      <c r="S57" s="38"/>
      <c r="T57" s="38"/>
      <c r="U57" s="38"/>
      <c r="V57" s="38"/>
      <c r="W57" s="38"/>
      <c r="X57" s="38"/>
      <c r="Y57" s="38"/>
      <c r="Z57" s="21"/>
      <c r="AA57" s="39"/>
      <c r="AD57" s="9" t="s">
        <v>11</v>
      </c>
    </row>
    <row r="58" spans="1:30" ht="14.65" customHeight="1" x14ac:dyDescent="0.15">
      <c r="A58" s="7" t="s">
        <v>80</v>
      </c>
      <c r="D58" s="24"/>
      <c r="E58" s="18"/>
      <c r="F58" s="19"/>
      <c r="G58" s="19" t="s">
        <v>81</v>
      </c>
      <c r="H58" s="19"/>
      <c r="I58" s="19"/>
      <c r="J58" s="19"/>
      <c r="K58" s="18"/>
      <c r="L58" s="18"/>
      <c r="M58" s="18"/>
      <c r="N58" s="219"/>
      <c r="O58" s="219"/>
      <c r="P58" s="25" t="s">
        <v>341</v>
      </c>
      <c r="Q58" s="26"/>
      <c r="R58" s="38"/>
      <c r="S58" s="38"/>
      <c r="T58" s="38"/>
      <c r="U58" s="38"/>
      <c r="V58" s="38"/>
      <c r="W58" s="38"/>
      <c r="X58" s="38"/>
      <c r="Y58" s="38"/>
      <c r="Z58" s="21"/>
      <c r="AA58" s="39"/>
      <c r="AD58" s="9" t="s">
        <v>11</v>
      </c>
    </row>
    <row r="59" spans="1:30" ht="14.65" customHeight="1" x14ac:dyDescent="0.15">
      <c r="A59" s="7" t="s">
        <v>82</v>
      </c>
      <c r="D59" s="24"/>
      <c r="E59" s="18" t="s">
        <v>83</v>
      </c>
      <c r="F59" s="19"/>
      <c r="G59" s="20"/>
      <c r="H59" s="20"/>
      <c r="I59" s="20"/>
      <c r="J59" s="18"/>
      <c r="K59" s="18"/>
      <c r="L59" s="18"/>
      <c r="M59" s="18"/>
      <c r="N59" s="219"/>
      <c r="O59" s="219"/>
      <c r="P59" s="25">
        <v>4446</v>
      </c>
      <c r="Q59" s="26"/>
      <c r="R59" s="38"/>
      <c r="S59" s="38"/>
      <c r="T59" s="38"/>
      <c r="U59" s="38"/>
      <c r="V59" s="38"/>
      <c r="W59" s="38"/>
      <c r="X59" s="38"/>
      <c r="Y59" s="38"/>
      <c r="Z59" s="21"/>
      <c r="AA59" s="39"/>
      <c r="AD59" s="9">
        <f>IF(COUNTIF(AD60:AD68,"-")=COUNTA(AD60:AD68),"-",SUM(AD60:AD63,AD66:AD68))</f>
        <v>4446374709</v>
      </c>
    </row>
    <row r="60" spans="1:30" ht="14.65" customHeight="1" x14ac:dyDescent="0.15">
      <c r="A60" s="7" t="s">
        <v>84</v>
      </c>
      <c r="D60" s="24"/>
      <c r="E60" s="18"/>
      <c r="F60" s="19" t="s">
        <v>85</v>
      </c>
      <c r="G60" s="20"/>
      <c r="H60" s="20"/>
      <c r="I60" s="20"/>
      <c r="J60" s="18"/>
      <c r="K60" s="18"/>
      <c r="L60" s="18"/>
      <c r="M60" s="18"/>
      <c r="N60" s="219"/>
      <c r="O60" s="219"/>
      <c r="P60" s="25">
        <v>2446</v>
      </c>
      <c r="Q60" s="26"/>
      <c r="R60" s="38"/>
      <c r="S60" s="38"/>
      <c r="T60" s="38"/>
      <c r="U60" s="38"/>
      <c r="V60" s="38"/>
      <c r="W60" s="38"/>
      <c r="X60" s="38"/>
      <c r="Y60" s="38"/>
      <c r="Z60" s="21"/>
      <c r="AA60" s="39"/>
      <c r="AD60" s="9">
        <v>2445981681</v>
      </c>
    </row>
    <row r="61" spans="1:30" ht="14.65" customHeight="1" x14ac:dyDescent="0.15">
      <c r="A61" s="7" t="s">
        <v>86</v>
      </c>
      <c r="D61" s="24"/>
      <c r="E61" s="18"/>
      <c r="F61" s="19" t="s">
        <v>87</v>
      </c>
      <c r="G61" s="19"/>
      <c r="H61" s="28"/>
      <c r="I61" s="19"/>
      <c r="J61" s="19"/>
      <c r="K61" s="18"/>
      <c r="L61" s="18"/>
      <c r="M61" s="18"/>
      <c r="N61" s="219"/>
      <c r="O61" s="219"/>
      <c r="P61" s="25" t="s">
        <v>341</v>
      </c>
      <c r="Q61" s="26"/>
      <c r="R61" s="38"/>
      <c r="S61" s="38"/>
      <c r="T61" s="38"/>
      <c r="U61" s="38"/>
      <c r="V61" s="38"/>
      <c r="W61" s="38"/>
      <c r="X61" s="38"/>
      <c r="Y61" s="38"/>
      <c r="Z61" s="21"/>
      <c r="AA61" s="39"/>
      <c r="AD61" s="9" t="s">
        <v>11</v>
      </c>
    </row>
    <row r="62" spans="1:30" ht="14.65" customHeight="1" x14ac:dyDescent="0.15">
      <c r="A62" s="7">
        <v>1500000</v>
      </c>
      <c r="D62" s="24"/>
      <c r="E62" s="18"/>
      <c r="F62" s="19" t="s">
        <v>88</v>
      </c>
      <c r="G62" s="19"/>
      <c r="H62" s="19"/>
      <c r="I62" s="19"/>
      <c r="J62" s="19"/>
      <c r="K62" s="18"/>
      <c r="L62" s="18"/>
      <c r="M62" s="18"/>
      <c r="N62" s="219"/>
      <c r="O62" s="219"/>
      <c r="P62" s="25" t="s">
        <v>343</v>
      </c>
      <c r="Q62" s="26"/>
      <c r="R62" s="38"/>
      <c r="S62" s="38"/>
      <c r="T62" s="38"/>
      <c r="U62" s="38"/>
      <c r="V62" s="38"/>
      <c r="W62" s="38"/>
      <c r="X62" s="38"/>
      <c r="Y62" s="38"/>
      <c r="Z62" s="21"/>
      <c r="AA62" s="39"/>
      <c r="AD62" s="9" t="s">
        <v>11</v>
      </c>
    </row>
    <row r="63" spans="1:30" ht="14.65" customHeight="1" x14ac:dyDescent="0.15">
      <c r="A63" s="7" t="s">
        <v>89</v>
      </c>
      <c r="D63" s="24"/>
      <c r="E63" s="19"/>
      <c r="F63" s="19" t="s">
        <v>75</v>
      </c>
      <c r="G63" s="19"/>
      <c r="H63" s="28"/>
      <c r="I63" s="19"/>
      <c r="J63" s="19"/>
      <c r="K63" s="18"/>
      <c r="L63" s="18"/>
      <c r="M63" s="18"/>
      <c r="N63" s="219"/>
      <c r="O63" s="219"/>
      <c r="P63" s="25">
        <v>2000</v>
      </c>
      <c r="Q63" s="26"/>
      <c r="R63" s="38"/>
      <c r="S63" s="38"/>
      <c r="T63" s="38"/>
      <c r="U63" s="38"/>
      <c r="V63" s="38"/>
      <c r="W63" s="38"/>
      <c r="X63" s="38"/>
      <c r="Y63" s="38"/>
      <c r="Z63" s="21"/>
      <c r="AA63" s="39"/>
      <c r="AD63" s="9">
        <f>IF(COUNTIF(AD64:AD65,"-")=COUNTA(AD64:AD65),"-",SUM(AD64:AD65))</f>
        <v>2000393028</v>
      </c>
    </row>
    <row r="64" spans="1:30" ht="14.65" customHeight="1" x14ac:dyDescent="0.15">
      <c r="A64" s="7" t="s">
        <v>90</v>
      </c>
      <c r="D64" s="24"/>
      <c r="E64" s="19"/>
      <c r="F64" s="19"/>
      <c r="G64" s="19" t="s">
        <v>91</v>
      </c>
      <c r="H64" s="19"/>
      <c r="I64" s="19"/>
      <c r="J64" s="19"/>
      <c r="K64" s="18"/>
      <c r="L64" s="18"/>
      <c r="M64" s="18"/>
      <c r="N64" s="219"/>
      <c r="O64" s="219"/>
      <c r="P64" s="25">
        <v>2000</v>
      </c>
      <c r="Q64" s="26"/>
      <c r="R64" s="38"/>
      <c r="S64" s="38"/>
      <c r="T64" s="38"/>
      <c r="U64" s="38"/>
      <c r="V64" s="38"/>
      <c r="W64" s="38"/>
      <c r="X64" s="38"/>
      <c r="Y64" s="38"/>
      <c r="Z64" s="21"/>
      <c r="AA64" s="39"/>
      <c r="AD64" s="9">
        <v>2000393028</v>
      </c>
    </row>
    <row r="65" spans="1:31" ht="14.65" customHeight="1" x14ac:dyDescent="0.15">
      <c r="A65" s="7" t="s">
        <v>92</v>
      </c>
      <c r="D65" s="24"/>
      <c r="E65" s="19"/>
      <c r="F65" s="19"/>
      <c r="G65" s="19" t="s">
        <v>77</v>
      </c>
      <c r="H65" s="19"/>
      <c r="I65" s="19"/>
      <c r="J65" s="19"/>
      <c r="K65" s="18"/>
      <c r="L65" s="18"/>
      <c r="M65" s="18"/>
      <c r="N65" s="219"/>
      <c r="O65" s="219"/>
      <c r="P65" s="25" t="s">
        <v>341</v>
      </c>
      <c r="Q65" s="26"/>
      <c r="R65" s="38"/>
      <c r="S65" s="38"/>
      <c r="T65" s="38"/>
      <c r="U65" s="38"/>
      <c r="V65" s="38"/>
      <c r="W65" s="38"/>
      <c r="X65" s="38"/>
      <c r="Y65" s="38"/>
      <c r="Z65" s="21"/>
      <c r="AA65" s="39"/>
      <c r="AD65" s="9" t="s">
        <v>11</v>
      </c>
    </row>
    <row r="66" spans="1:31" ht="14.65" customHeight="1" x14ac:dyDescent="0.15">
      <c r="A66" s="7" t="s">
        <v>93</v>
      </c>
      <c r="D66" s="24"/>
      <c r="E66" s="19"/>
      <c r="F66" s="19" t="s">
        <v>94</v>
      </c>
      <c r="G66" s="19"/>
      <c r="H66" s="19"/>
      <c r="I66" s="19"/>
      <c r="J66" s="19"/>
      <c r="K66" s="18"/>
      <c r="L66" s="18"/>
      <c r="M66" s="18"/>
      <c r="N66" s="219"/>
      <c r="O66" s="219"/>
      <c r="P66" s="25" t="s">
        <v>342</v>
      </c>
      <c r="Q66" s="26"/>
      <c r="R66" s="38"/>
      <c r="S66" s="38"/>
      <c r="T66" s="38"/>
      <c r="U66" s="38"/>
      <c r="V66" s="38"/>
      <c r="W66" s="38"/>
      <c r="X66" s="38"/>
      <c r="Y66" s="38"/>
      <c r="Z66" s="21"/>
      <c r="AA66" s="39"/>
      <c r="AD66" s="9" t="s">
        <v>11</v>
      </c>
    </row>
    <row r="67" spans="1:31" ht="14.65" customHeight="1" x14ac:dyDescent="0.15">
      <c r="A67" s="7" t="s">
        <v>95</v>
      </c>
      <c r="D67" s="24"/>
      <c r="E67" s="19"/>
      <c r="F67" s="19" t="s">
        <v>35</v>
      </c>
      <c r="G67" s="19"/>
      <c r="H67" s="28"/>
      <c r="I67" s="19"/>
      <c r="J67" s="19"/>
      <c r="K67" s="18"/>
      <c r="L67" s="18"/>
      <c r="M67" s="18"/>
      <c r="N67" s="219"/>
      <c r="O67" s="219"/>
      <c r="P67" s="25" t="s">
        <v>342</v>
      </c>
      <c r="Q67" s="26"/>
      <c r="R67" s="38"/>
      <c r="S67" s="38"/>
      <c r="T67" s="38"/>
      <c r="U67" s="38"/>
      <c r="V67" s="38"/>
      <c r="W67" s="38"/>
      <c r="X67" s="38"/>
      <c r="Y67" s="38"/>
      <c r="Z67" s="21"/>
      <c r="AA67" s="39"/>
      <c r="AD67" s="9" t="s">
        <v>11</v>
      </c>
    </row>
    <row r="68" spans="1:31" ht="14.65" customHeight="1" thickBot="1" x14ac:dyDescent="0.2">
      <c r="A68" s="7" t="s">
        <v>96</v>
      </c>
      <c r="B68" s="7" t="s">
        <v>126</v>
      </c>
      <c r="D68" s="24"/>
      <c r="E68" s="19"/>
      <c r="F68" s="38" t="s">
        <v>81</v>
      </c>
      <c r="G68" s="19"/>
      <c r="H68" s="19"/>
      <c r="I68" s="19"/>
      <c r="J68" s="19"/>
      <c r="K68" s="18"/>
      <c r="L68" s="18"/>
      <c r="M68" s="18"/>
      <c r="N68" s="219"/>
      <c r="O68" s="219"/>
      <c r="P68" s="25" t="s">
        <v>343</v>
      </c>
      <c r="Q68" s="26"/>
      <c r="R68" s="225" t="s">
        <v>127</v>
      </c>
      <c r="S68" s="226"/>
      <c r="T68" s="226"/>
      <c r="U68" s="226"/>
      <c r="V68" s="226"/>
      <c r="W68" s="226"/>
      <c r="X68" s="226"/>
      <c r="Y68" s="227"/>
      <c r="Z68" s="40">
        <v>18239</v>
      </c>
      <c r="AA68" s="41"/>
      <c r="AD68" s="9" t="s">
        <v>11</v>
      </c>
      <c r="AE68" s="9" t="e">
        <f>IF(AND(AE31="-",AE32="-",#REF!="-"),"-",SUM(AE31,AE32,#REF!))</f>
        <v>#REF!</v>
      </c>
    </row>
    <row r="69" spans="1:31" ht="14.65" customHeight="1" thickBot="1" x14ac:dyDescent="0.2">
      <c r="A69" s="7" t="s">
        <v>1</v>
      </c>
      <c r="B69" s="7" t="s">
        <v>97</v>
      </c>
      <c r="D69" s="228" t="s">
        <v>2</v>
      </c>
      <c r="E69" s="229"/>
      <c r="F69" s="229"/>
      <c r="G69" s="229"/>
      <c r="H69" s="229"/>
      <c r="I69" s="229"/>
      <c r="J69" s="229"/>
      <c r="K69" s="229"/>
      <c r="L69" s="229"/>
      <c r="M69" s="229"/>
      <c r="N69" s="230"/>
      <c r="O69" s="231"/>
      <c r="P69" s="42">
        <v>18259</v>
      </c>
      <c r="Q69" s="43" t="s">
        <v>350</v>
      </c>
      <c r="R69" s="232" t="s">
        <v>322</v>
      </c>
      <c r="S69" s="233"/>
      <c r="T69" s="233"/>
      <c r="U69" s="233"/>
      <c r="V69" s="233"/>
      <c r="W69" s="233"/>
      <c r="X69" s="233"/>
      <c r="Y69" s="234"/>
      <c r="Z69" s="42">
        <v>18259</v>
      </c>
      <c r="AA69" s="44"/>
      <c r="AD69" s="9" t="e">
        <f>IF(AND(AD14="-",AD59="-",#REF!="-"),"-",SUM(AD14,AD59,#REF!))</f>
        <v>#REF!</v>
      </c>
      <c r="AE69" s="9" t="e">
        <f>IF(AND(AE29="-",AE68="-"),"-",SUM(AE29,AE68))</f>
        <v>#REF!</v>
      </c>
    </row>
    <row r="70" spans="1:31" ht="14.65" customHeight="1" x14ac:dyDescent="0.15">
      <c r="D70" s="45"/>
      <c r="E70" s="45"/>
      <c r="F70" s="45"/>
      <c r="G70" s="45"/>
      <c r="H70" s="45"/>
      <c r="I70" s="45"/>
      <c r="J70" s="45"/>
      <c r="K70" s="45"/>
      <c r="L70" s="45"/>
      <c r="M70" s="45"/>
      <c r="N70" s="45"/>
      <c r="O70" s="45"/>
      <c r="P70" s="45"/>
      <c r="Q70" s="45"/>
      <c r="Z70" s="18"/>
      <c r="AA70" s="18"/>
    </row>
    <row r="71" spans="1:31" ht="14.65" customHeight="1" x14ac:dyDescent="0.15">
      <c r="D71" s="46"/>
      <c r="E71" s="47" t="s">
        <v>323</v>
      </c>
      <c r="F71" s="46"/>
      <c r="G71" s="16"/>
      <c r="H71" s="16"/>
      <c r="I71" s="16"/>
      <c r="J71" s="16"/>
      <c r="K71" s="16"/>
      <c r="L71" s="16"/>
      <c r="M71" s="16"/>
      <c r="N71" s="16"/>
      <c r="O71" s="16"/>
      <c r="P71" s="16"/>
      <c r="Q71" s="16"/>
      <c r="Z71" s="45"/>
      <c r="AA71" s="45"/>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D9:AA9"/>
    <mergeCell ref="D10:AA10"/>
    <mergeCell ref="D12:O12"/>
    <mergeCell ref="P12:Q12"/>
    <mergeCell ref="R12:Y12"/>
    <mergeCell ref="Z12:AA12"/>
    <mergeCell ref="R29:Y29"/>
    <mergeCell ref="R34:Y34"/>
    <mergeCell ref="R68:Y68"/>
    <mergeCell ref="D69:O69"/>
    <mergeCell ref="R69:Y69"/>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50"/>
  <sheetViews>
    <sheetView topLeftCell="B8" zoomScale="85" zoomScaleNormal="85" zoomScaleSheetLayoutView="100" workbookViewId="0">
      <selection activeCell="B1" sqref="A1:XFD7"/>
    </sheetView>
  </sheetViews>
  <sheetFormatPr defaultRowHeight="13.5" x14ac:dyDescent="0.15"/>
  <cols>
    <col min="1" max="1" width="0" style="50" hidden="1" customWidth="1"/>
    <col min="2" max="2" width="0.625" style="6" customWidth="1"/>
    <col min="3" max="3" width="1.25" style="78" customWidth="1"/>
    <col min="4" max="12" width="2.125" style="78" customWidth="1"/>
    <col min="13" max="13" width="18.375" style="78" customWidth="1"/>
    <col min="14" max="14" width="21.625" style="78" bestFit="1" customWidth="1"/>
    <col min="15" max="15" width="2.5" style="78" customWidth="1"/>
    <col min="16" max="16" width="0.625" style="78" customWidth="1"/>
    <col min="17" max="17" width="9" style="6"/>
    <col min="18" max="18" width="0" style="6" hidden="1" customWidth="1"/>
    <col min="19" max="16384" width="9" style="6"/>
  </cols>
  <sheetData>
    <row r="1" spans="1:18" hidden="1" x14ac:dyDescent="0.15">
      <c r="C1" s="78" t="s">
        <v>333</v>
      </c>
    </row>
    <row r="2" spans="1:18" hidden="1" x14ac:dyDescent="0.15">
      <c r="C2" s="78" t="s">
        <v>334</v>
      </c>
    </row>
    <row r="3" spans="1:18" hidden="1" x14ac:dyDescent="0.15">
      <c r="C3" s="78" t="s">
        <v>335</v>
      </c>
    </row>
    <row r="4" spans="1:18" hidden="1" x14ac:dyDescent="0.15">
      <c r="C4" s="78" t="s">
        <v>336</v>
      </c>
    </row>
    <row r="5" spans="1:18" hidden="1" x14ac:dyDescent="0.15">
      <c r="C5" s="78" t="s">
        <v>337</v>
      </c>
    </row>
    <row r="6" spans="1:18" hidden="1" x14ac:dyDescent="0.15">
      <c r="C6" s="78" t="s">
        <v>338</v>
      </c>
    </row>
    <row r="7" spans="1:18" hidden="1" x14ac:dyDescent="0.15">
      <c r="C7" s="78" t="s">
        <v>339</v>
      </c>
    </row>
    <row r="8" spans="1:18" x14ac:dyDescent="0.15">
      <c r="A8" s="1"/>
      <c r="C8" s="48"/>
      <c r="D8" s="48"/>
      <c r="E8" s="48"/>
      <c r="F8" s="48"/>
      <c r="G8" s="48"/>
      <c r="H8" s="48"/>
      <c r="I8" s="48"/>
      <c r="J8" s="3"/>
      <c r="K8" s="3"/>
      <c r="L8" s="3"/>
      <c r="M8" s="3"/>
      <c r="N8" s="3"/>
      <c r="O8" s="3"/>
      <c r="P8" s="49"/>
    </row>
    <row r="9" spans="1:18" ht="24" x14ac:dyDescent="0.2">
      <c r="C9" s="240" t="s">
        <v>344</v>
      </c>
      <c r="D9" s="240"/>
      <c r="E9" s="240"/>
      <c r="F9" s="240"/>
      <c r="G9" s="240"/>
      <c r="H9" s="240"/>
      <c r="I9" s="240"/>
      <c r="J9" s="240"/>
      <c r="K9" s="240"/>
      <c r="L9" s="240"/>
      <c r="M9" s="240"/>
      <c r="N9" s="240"/>
      <c r="O9" s="240"/>
      <c r="P9" s="51"/>
    </row>
    <row r="10" spans="1:18" ht="17.25" x14ac:dyDescent="0.2">
      <c r="C10" s="241" t="s">
        <v>345</v>
      </c>
      <c r="D10" s="241"/>
      <c r="E10" s="241"/>
      <c r="F10" s="241"/>
      <c r="G10" s="241"/>
      <c r="H10" s="241"/>
      <c r="I10" s="241"/>
      <c r="J10" s="241"/>
      <c r="K10" s="241"/>
      <c r="L10" s="241"/>
      <c r="M10" s="241"/>
      <c r="N10" s="241"/>
      <c r="O10" s="241"/>
      <c r="P10" s="51"/>
    </row>
    <row r="11" spans="1:18" ht="17.25" x14ac:dyDescent="0.2">
      <c r="C11" s="241" t="s">
        <v>346</v>
      </c>
      <c r="D11" s="241"/>
      <c r="E11" s="241"/>
      <c r="F11" s="241"/>
      <c r="G11" s="241"/>
      <c r="H11" s="241"/>
      <c r="I11" s="241"/>
      <c r="J11" s="241"/>
      <c r="K11" s="241"/>
      <c r="L11" s="241"/>
      <c r="M11" s="241"/>
      <c r="N11" s="241"/>
      <c r="O11" s="241"/>
      <c r="P11" s="51"/>
    </row>
    <row r="12" spans="1:18" ht="18" thickBot="1" x14ac:dyDescent="0.25">
      <c r="C12" s="52"/>
      <c r="D12" s="51"/>
      <c r="E12" s="51"/>
      <c r="F12" s="51"/>
      <c r="G12" s="51"/>
      <c r="H12" s="51"/>
      <c r="I12" s="51"/>
      <c r="J12" s="51"/>
      <c r="K12" s="51"/>
      <c r="L12" s="51"/>
      <c r="M12" s="53"/>
      <c r="N12" s="51"/>
      <c r="O12" s="53" t="s">
        <v>340</v>
      </c>
      <c r="P12" s="51"/>
    </row>
    <row r="13" spans="1:18" ht="18" thickBot="1" x14ac:dyDescent="0.25">
      <c r="A13" s="50" t="s">
        <v>314</v>
      </c>
      <c r="C13" s="242" t="s">
        <v>0</v>
      </c>
      <c r="D13" s="243"/>
      <c r="E13" s="243"/>
      <c r="F13" s="243"/>
      <c r="G13" s="243"/>
      <c r="H13" s="243"/>
      <c r="I13" s="243"/>
      <c r="J13" s="243"/>
      <c r="K13" s="243"/>
      <c r="L13" s="243"/>
      <c r="M13" s="243"/>
      <c r="N13" s="244" t="s">
        <v>316</v>
      </c>
      <c r="O13" s="245"/>
      <c r="P13" s="51"/>
    </row>
    <row r="14" spans="1:18" x14ac:dyDescent="0.15">
      <c r="A14" s="50" t="s">
        <v>135</v>
      </c>
      <c r="C14" s="54"/>
      <c r="D14" s="55" t="s">
        <v>136</v>
      </c>
      <c r="E14" s="55"/>
      <c r="F14" s="56"/>
      <c r="G14" s="55"/>
      <c r="H14" s="55"/>
      <c r="I14" s="55"/>
      <c r="J14" s="55"/>
      <c r="K14" s="56"/>
      <c r="L14" s="56"/>
      <c r="M14" s="56"/>
      <c r="N14" s="57">
        <v>79920</v>
      </c>
      <c r="O14" s="58" t="s">
        <v>350</v>
      </c>
      <c r="P14" s="59"/>
      <c r="R14" s="6">
        <f>IF(AND(R15="-",R30="-"),"-",SUM(R15,R30))</f>
        <v>79919609413</v>
      </c>
    </row>
    <row r="15" spans="1:18" x14ac:dyDescent="0.15">
      <c r="A15" s="50" t="s">
        <v>137</v>
      </c>
      <c r="C15" s="54"/>
      <c r="D15" s="55"/>
      <c r="E15" s="55" t="s">
        <v>138</v>
      </c>
      <c r="F15" s="55"/>
      <c r="G15" s="55"/>
      <c r="H15" s="55"/>
      <c r="I15" s="55"/>
      <c r="J15" s="55"/>
      <c r="K15" s="56"/>
      <c r="L15" s="56"/>
      <c r="M15" s="56"/>
      <c r="N15" s="57">
        <v>15103</v>
      </c>
      <c r="O15" s="60" t="s">
        <v>350</v>
      </c>
      <c r="P15" s="59"/>
      <c r="R15" s="6">
        <f>IF(COUNTIF(R16:R29,"-")=COUNTA(R16:R29),"-",SUM(R16,R21,R26))</f>
        <v>15103260925</v>
      </c>
    </row>
    <row r="16" spans="1:18" x14ac:dyDescent="0.15">
      <c r="A16" s="50" t="s">
        <v>139</v>
      </c>
      <c r="C16" s="54"/>
      <c r="D16" s="55"/>
      <c r="E16" s="55"/>
      <c r="F16" s="55" t="s">
        <v>140</v>
      </c>
      <c r="G16" s="55"/>
      <c r="H16" s="55"/>
      <c r="I16" s="55"/>
      <c r="J16" s="55"/>
      <c r="K16" s="56"/>
      <c r="L16" s="56"/>
      <c r="M16" s="56"/>
      <c r="N16" s="57">
        <v>484</v>
      </c>
      <c r="O16" s="60"/>
      <c r="P16" s="59"/>
      <c r="R16" s="6">
        <f>IF(COUNTIF(R17:R20,"-")=COUNTA(R17:R20),"-",SUM(R17:R20))</f>
        <v>483963098</v>
      </c>
    </row>
    <row r="17" spans="1:18" x14ac:dyDescent="0.15">
      <c r="A17" s="50" t="s">
        <v>141</v>
      </c>
      <c r="C17" s="54"/>
      <c r="D17" s="55"/>
      <c r="E17" s="55"/>
      <c r="F17" s="55"/>
      <c r="G17" s="55" t="s">
        <v>142</v>
      </c>
      <c r="H17" s="55"/>
      <c r="I17" s="55"/>
      <c r="J17" s="55"/>
      <c r="K17" s="56"/>
      <c r="L17" s="56"/>
      <c r="M17" s="56"/>
      <c r="N17" s="57">
        <v>320</v>
      </c>
      <c r="O17" s="60"/>
      <c r="P17" s="59"/>
      <c r="R17" s="6">
        <v>319912579</v>
      </c>
    </row>
    <row r="18" spans="1:18" x14ac:dyDescent="0.15">
      <c r="A18" s="50" t="s">
        <v>143</v>
      </c>
      <c r="C18" s="54"/>
      <c r="D18" s="55"/>
      <c r="E18" s="55"/>
      <c r="F18" s="55"/>
      <c r="G18" s="55" t="s">
        <v>144</v>
      </c>
      <c r="H18" s="55"/>
      <c r="I18" s="55"/>
      <c r="J18" s="55"/>
      <c r="K18" s="56"/>
      <c r="L18" s="56"/>
      <c r="M18" s="56"/>
      <c r="N18" s="57">
        <v>20</v>
      </c>
      <c r="O18" s="60"/>
      <c r="P18" s="59"/>
      <c r="R18" s="6">
        <v>19575605</v>
      </c>
    </row>
    <row r="19" spans="1:18" x14ac:dyDescent="0.15">
      <c r="A19" s="50" t="s">
        <v>145</v>
      </c>
      <c r="C19" s="54"/>
      <c r="D19" s="55"/>
      <c r="E19" s="55"/>
      <c r="F19" s="55"/>
      <c r="G19" s="55" t="s">
        <v>146</v>
      </c>
      <c r="H19" s="55"/>
      <c r="I19" s="55"/>
      <c r="J19" s="55"/>
      <c r="K19" s="56"/>
      <c r="L19" s="56"/>
      <c r="M19" s="56"/>
      <c r="N19" s="57" t="s">
        <v>347</v>
      </c>
      <c r="O19" s="60"/>
      <c r="P19" s="59"/>
      <c r="R19" s="6" t="s">
        <v>11</v>
      </c>
    </row>
    <row r="20" spans="1:18" x14ac:dyDescent="0.15">
      <c r="A20" s="50" t="s">
        <v>147</v>
      </c>
      <c r="C20" s="54"/>
      <c r="D20" s="55"/>
      <c r="E20" s="55"/>
      <c r="F20" s="55"/>
      <c r="G20" s="55" t="s">
        <v>35</v>
      </c>
      <c r="H20" s="55"/>
      <c r="I20" s="55"/>
      <c r="J20" s="55"/>
      <c r="K20" s="56"/>
      <c r="L20" s="56"/>
      <c r="M20" s="56"/>
      <c r="N20" s="57">
        <v>144</v>
      </c>
      <c r="O20" s="60"/>
      <c r="P20" s="59"/>
      <c r="R20" s="6">
        <v>144474914</v>
      </c>
    </row>
    <row r="21" spans="1:18" x14ac:dyDescent="0.15">
      <c r="A21" s="50" t="s">
        <v>148</v>
      </c>
      <c r="C21" s="54"/>
      <c r="D21" s="55"/>
      <c r="E21" s="55"/>
      <c r="F21" s="55" t="s">
        <v>149</v>
      </c>
      <c r="G21" s="55"/>
      <c r="H21" s="55"/>
      <c r="I21" s="55"/>
      <c r="J21" s="55"/>
      <c r="K21" s="56"/>
      <c r="L21" s="56"/>
      <c r="M21" s="56"/>
      <c r="N21" s="57">
        <v>14619</v>
      </c>
      <c r="O21" s="60" t="s">
        <v>350</v>
      </c>
      <c r="P21" s="59"/>
      <c r="R21" s="6">
        <f>IF(COUNTIF(R22:R25,"-")=COUNTA(R22:R25),"-",SUM(R22:R25))</f>
        <v>14619297827</v>
      </c>
    </row>
    <row r="22" spans="1:18" x14ac:dyDescent="0.15">
      <c r="A22" s="50" t="s">
        <v>150</v>
      </c>
      <c r="C22" s="54"/>
      <c r="D22" s="55"/>
      <c r="E22" s="55"/>
      <c r="F22" s="55"/>
      <c r="G22" s="55" t="s">
        <v>151</v>
      </c>
      <c r="H22" s="55"/>
      <c r="I22" s="55"/>
      <c r="J22" s="55"/>
      <c r="K22" s="56"/>
      <c r="L22" s="56"/>
      <c r="M22" s="56"/>
      <c r="N22" s="57">
        <v>14201</v>
      </c>
      <c r="O22" s="60"/>
      <c r="P22" s="59"/>
      <c r="R22" s="6">
        <v>14200622288</v>
      </c>
    </row>
    <row r="23" spans="1:18" x14ac:dyDescent="0.15">
      <c r="A23" s="50" t="s">
        <v>152</v>
      </c>
      <c r="C23" s="54"/>
      <c r="D23" s="55"/>
      <c r="E23" s="55"/>
      <c r="F23" s="55"/>
      <c r="G23" s="55" t="s">
        <v>153</v>
      </c>
      <c r="H23" s="55"/>
      <c r="I23" s="55"/>
      <c r="J23" s="55"/>
      <c r="K23" s="56"/>
      <c r="L23" s="56"/>
      <c r="M23" s="56"/>
      <c r="N23" s="57">
        <v>80</v>
      </c>
      <c r="O23" s="60"/>
      <c r="P23" s="59"/>
      <c r="R23" s="6">
        <v>80216492</v>
      </c>
    </row>
    <row r="24" spans="1:18" x14ac:dyDescent="0.15">
      <c r="A24" s="50" t="s">
        <v>154</v>
      </c>
      <c r="C24" s="54"/>
      <c r="D24" s="55"/>
      <c r="E24" s="55"/>
      <c r="F24" s="55"/>
      <c r="G24" s="55" t="s">
        <v>155</v>
      </c>
      <c r="H24" s="55"/>
      <c r="I24" s="55"/>
      <c r="J24" s="55"/>
      <c r="K24" s="56"/>
      <c r="L24" s="56"/>
      <c r="M24" s="56"/>
      <c r="N24" s="57">
        <v>338</v>
      </c>
      <c r="O24" s="60"/>
      <c r="P24" s="59"/>
      <c r="R24" s="6">
        <v>337613007</v>
      </c>
    </row>
    <row r="25" spans="1:18" x14ac:dyDescent="0.15">
      <c r="A25" s="50" t="s">
        <v>156</v>
      </c>
      <c r="C25" s="54"/>
      <c r="D25" s="55"/>
      <c r="E25" s="55"/>
      <c r="F25" s="55"/>
      <c r="G25" s="55" t="s">
        <v>35</v>
      </c>
      <c r="H25" s="55"/>
      <c r="I25" s="55"/>
      <c r="J25" s="55"/>
      <c r="K25" s="56"/>
      <c r="L25" s="56"/>
      <c r="M25" s="56"/>
      <c r="N25" s="57">
        <v>1</v>
      </c>
      <c r="O25" s="60"/>
      <c r="P25" s="59"/>
      <c r="R25" s="6">
        <v>846040</v>
      </c>
    </row>
    <row r="26" spans="1:18" x14ac:dyDescent="0.15">
      <c r="A26" s="50" t="s">
        <v>157</v>
      </c>
      <c r="C26" s="54"/>
      <c r="D26" s="55"/>
      <c r="E26" s="55"/>
      <c r="F26" s="55" t="s">
        <v>158</v>
      </c>
      <c r="G26" s="55"/>
      <c r="H26" s="55"/>
      <c r="I26" s="55"/>
      <c r="J26" s="55"/>
      <c r="K26" s="56"/>
      <c r="L26" s="56"/>
      <c r="M26" s="56"/>
      <c r="N26" s="57" t="s">
        <v>11</v>
      </c>
      <c r="O26" s="60"/>
      <c r="P26" s="59"/>
      <c r="R26" s="6" t="str">
        <f>IF(COUNTIF(R27:R29,"-")=COUNTA(R27:R29),"-",SUM(R27:R29))</f>
        <v>-</v>
      </c>
    </row>
    <row r="27" spans="1:18" x14ac:dyDescent="0.15">
      <c r="A27" s="50" t="s">
        <v>159</v>
      </c>
      <c r="C27" s="54"/>
      <c r="D27" s="55"/>
      <c r="E27" s="55"/>
      <c r="F27" s="56"/>
      <c r="G27" s="56" t="s">
        <v>160</v>
      </c>
      <c r="H27" s="56"/>
      <c r="I27" s="55"/>
      <c r="J27" s="55"/>
      <c r="K27" s="56"/>
      <c r="L27" s="56"/>
      <c r="M27" s="56"/>
      <c r="N27" s="57" t="s">
        <v>348</v>
      </c>
      <c r="O27" s="60"/>
      <c r="P27" s="59"/>
      <c r="R27" s="6" t="s">
        <v>11</v>
      </c>
    </row>
    <row r="28" spans="1:18" x14ac:dyDescent="0.15">
      <c r="A28" s="50" t="s">
        <v>161</v>
      </c>
      <c r="C28" s="54"/>
      <c r="D28" s="55"/>
      <c r="E28" s="55"/>
      <c r="F28" s="56"/>
      <c r="G28" s="55" t="s">
        <v>162</v>
      </c>
      <c r="H28" s="55"/>
      <c r="I28" s="55"/>
      <c r="J28" s="55"/>
      <c r="K28" s="56"/>
      <c r="L28" s="56"/>
      <c r="M28" s="56"/>
      <c r="N28" s="57" t="s">
        <v>347</v>
      </c>
      <c r="O28" s="60"/>
      <c r="P28" s="59"/>
      <c r="R28" s="6" t="s">
        <v>11</v>
      </c>
    </row>
    <row r="29" spans="1:18" x14ac:dyDescent="0.15">
      <c r="A29" s="50" t="s">
        <v>163</v>
      </c>
      <c r="C29" s="54"/>
      <c r="D29" s="55"/>
      <c r="E29" s="55"/>
      <c r="F29" s="56"/>
      <c r="G29" s="55" t="s">
        <v>35</v>
      </c>
      <c r="H29" s="55"/>
      <c r="I29" s="55"/>
      <c r="J29" s="55"/>
      <c r="K29" s="56"/>
      <c r="L29" s="56"/>
      <c r="M29" s="56"/>
      <c r="N29" s="57" t="s">
        <v>348</v>
      </c>
      <c r="O29" s="60"/>
      <c r="P29" s="59"/>
      <c r="R29" s="6" t="s">
        <v>11</v>
      </c>
    </row>
    <row r="30" spans="1:18" x14ac:dyDescent="0.15">
      <c r="A30" s="50" t="s">
        <v>164</v>
      </c>
      <c r="C30" s="54"/>
      <c r="D30" s="55"/>
      <c r="E30" s="56" t="s">
        <v>165</v>
      </c>
      <c r="F30" s="56"/>
      <c r="G30" s="55"/>
      <c r="H30" s="55"/>
      <c r="I30" s="55"/>
      <c r="J30" s="55"/>
      <c r="K30" s="56"/>
      <c r="L30" s="56"/>
      <c r="M30" s="56"/>
      <c r="N30" s="57">
        <v>64816</v>
      </c>
      <c r="O30" s="60" t="s">
        <v>350</v>
      </c>
      <c r="P30" s="59"/>
      <c r="R30" s="6">
        <f>IF(COUNTIF(R31:R34,"-")=COUNTA(R31:R34),"-",SUM(R31:R34))</f>
        <v>64816348488</v>
      </c>
    </row>
    <row r="31" spans="1:18" x14ac:dyDescent="0.15">
      <c r="A31" s="50" t="s">
        <v>166</v>
      </c>
      <c r="C31" s="54"/>
      <c r="D31" s="55"/>
      <c r="E31" s="55"/>
      <c r="F31" s="55" t="s">
        <v>167</v>
      </c>
      <c r="G31" s="55"/>
      <c r="H31" s="55"/>
      <c r="I31" s="55"/>
      <c r="J31" s="55"/>
      <c r="K31" s="56"/>
      <c r="L31" s="56"/>
      <c r="M31" s="56"/>
      <c r="N31" s="57">
        <v>7393</v>
      </c>
      <c r="O31" s="60"/>
      <c r="P31" s="59"/>
      <c r="R31" s="6">
        <v>7392512408</v>
      </c>
    </row>
    <row r="32" spans="1:18" x14ac:dyDescent="0.15">
      <c r="A32" s="50" t="s">
        <v>168</v>
      </c>
      <c r="C32" s="54"/>
      <c r="D32" s="55"/>
      <c r="E32" s="55"/>
      <c r="F32" s="55" t="s">
        <v>169</v>
      </c>
      <c r="G32" s="55"/>
      <c r="H32" s="55"/>
      <c r="I32" s="55"/>
      <c r="J32" s="55"/>
      <c r="K32" s="56"/>
      <c r="L32" s="56"/>
      <c r="M32" s="56"/>
      <c r="N32" s="57" t="s">
        <v>348</v>
      </c>
      <c r="O32" s="60"/>
      <c r="P32" s="59"/>
      <c r="R32" s="6" t="s">
        <v>11</v>
      </c>
    </row>
    <row r="33" spans="1:18" x14ac:dyDescent="0.15">
      <c r="A33" s="50" t="s">
        <v>170</v>
      </c>
      <c r="C33" s="54"/>
      <c r="D33" s="55"/>
      <c r="E33" s="55"/>
      <c r="F33" s="55" t="s">
        <v>171</v>
      </c>
      <c r="G33" s="55"/>
      <c r="H33" s="55"/>
      <c r="I33" s="55"/>
      <c r="J33" s="55"/>
      <c r="K33" s="56"/>
      <c r="L33" s="56"/>
      <c r="M33" s="56"/>
      <c r="N33" s="57">
        <v>540</v>
      </c>
      <c r="O33" s="60"/>
      <c r="P33" s="59"/>
      <c r="R33" s="6">
        <v>540000000</v>
      </c>
    </row>
    <row r="34" spans="1:18" x14ac:dyDescent="0.15">
      <c r="A34" s="50" t="s">
        <v>172</v>
      </c>
      <c r="C34" s="54"/>
      <c r="D34" s="55"/>
      <c r="E34" s="55"/>
      <c r="F34" s="55" t="s">
        <v>35</v>
      </c>
      <c r="G34" s="55"/>
      <c r="H34" s="55"/>
      <c r="I34" s="55"/>
      <c r="J34" s="55"/>
      <c r="K34" s="56"/>
      <c r="L34" s="56"/>
      <c r="M34" s="56"/>
      <c r="N34" s="57">
        <v>56884</v>
      </c>
      <c r="O34" s="60"/>
      <c r="P34" s="59"/>
      <c r="R34" s="6">
        <v>56883836080</v>
      </c>
    </row>
    <row r="35" spans="1:18" x14ac:dyDescent="0.15">
      <c r="A35" s="50" t="s">
        <v>173</v>
      </c>
      <c r="C35" s="54"/>
      <c r="D35" s="55" t="s">
        <v>174</v>
      </c>
      <c r="E35" s="55"/>
      <c r="F35" s="55"/>
      <c r="G35" s="55"/>
      <c r="H35" s="55"/>
      <c r="I35" s="55"/>
      <c r="J35" s="55"/>
      <c r="K35" s="56"/>
      <c r="L35" s="56"/>
      <c r="M35" s="56"/>
      <c r="N35" s="57">
        <v>83002</v>
      </c>
      <c r="O35" s="60"/>
      <c r="P35" s="59"/>
      <c r="R35" s="6">
        <f>IF(COUNTIF(R36:R37,"-")=COUNTA(R36:R37),"-",SUM(R36:R37))</f>
        <v>83001794972</v>
      </c>
    </row>
    <row r="36" spans="1:18" x14ac:dyDescent="0.15">
      <c r="A36" s="50" t="s">
        <v>175</v>
      </c>
      <c r="C36" s="54"/>
      <c r="D36" s="55"/>
      <c r="E36" s="55" t="s">
        <v>176</v>
      </c>
      <c r="F36" s="55"/>
      <c r="G36" s="55"/>
      <c r="H36" s="55"/>
      <c r="I36" s="55"/>
      <c r="J36" s="55"/>
      <c r="K36" s="61"/>
      <c r="L36" s="61"/>
      <c r="M36" s="61"/>
      <c r="N36" s="57">
        <v>197</v>
      </c>
      <c r="O36" s="60"/>
      <c r="P36" s="59"/>
      <c r="R36" s="6">
        <v>197056440</v>
      </c>
    </row>
    <row r="37" spans="1:18" x14ac:dyDescent="0.15">
      <c r="A37" s="50" t="s">
        <v>177</v>
      </c>
      <c r="C37" s="54"/>
      <c r="D37" s="55"/>
      <c r="E37" s="55" t="s">
        <v>35</v>
      </c>
      <c r="F37" s="55"/>
      <c r="G37" s="56"/>
      <c r="H37" s="55"/>
      <c r="I37" s="55"/>
      <c r="J37" s="55"/>
      <c r="K37" s="61"/>
      <c r="L37" s="61"/>
      <c r="M37" s="61"/>
      <c r="N37" s="57">
        <v>82805</v>
      </c>
      <c r="O37" s="60"/>
      <c r="P37" s="59"/>
      <c r="R37" s="6">
        <v>82804738532</v>
      </c>
    </row>
    <row r="38" spans="1:18" x14ac:dyDescent="0.15">
      <c r="A38" s="50" t="s">
        <v>133</v>
      </c>
      <c r="C38" s="62" t="s">
        <v>134</v>
      </c>
      <c r="D38" s="63"/>
      <c r="E38" s="63"/>
      <c r="F38" s="63"/>
      <c r="G38" s="63"/>
      <c r="H38" s="63"/>
      <c r="I38" s="63"/>
      <c r="J38" s="63"/>
      <c r="K38" s="64"/>
      <c r="L38" s="64"/>
      <c r="M38" s="64"/>
      <c r="N38" s="206">
        <v>3082</v>
      </c>
      <c r="O38" s="65"/>
      <c r="P38" s="59"/>
      <c r="R38" s="6">
        <f>IF(COUNTIF(R14:R35,"-")=COUNTA(R14:R35),"-",SUM(R35)-SUM(R14))</f>
        <v>3082185559</v>
      </c>
    </row>
    <row r="39" spans="1:18" x14ac:dyDescent="0.15">
      <c r="A39" s="50" t="s">
        <v>180</v>
      </c>
      <c r="C39" s="54"/>
      <c r="D39" s="55" t="s">
        <v>181</v>
      </c>
      <c r="E39" s="55"/>
      <c r="F39" s="56"/>
      <c r="G39" s="55"/>
      <c r="H39" s="55"/>
      <c r="I39" s="55"/>
      <c r="J39" s="55"/>
      <c r="K39" s="56"/>
      <c r="L39" s="56"/>
      <c r="M39" s="56"/>
      <c r="N39" s="57" t="s">
        <v>11</v>
      </c>
      <c r="O39" s="58"/>
      <c r="P39" s="59"/>
      <c r="R39" s="6" t="str">
        <f>IF(COUNTIF(R40:R44,"-")=COUNTA(R40:R44),"-",SUM(R40:R44))</f>
        <v>-</v>
      </c>
    </row>
    <row r="40" spans="1:18" x14ac:dyDescent="0.15">
      <c r="A40" s="50" t="s">
        <v>182</v>
      </c>
      <c r="C40" s="54"/>
      <c r="D40" s="55"/>
      <c r="E40" s="56" t="s">
        <v>183</v>
      </c>
      <c r="F40" s="56"/>
      <c r="G40" s="55"/>
      <c r="H40" s="55"/>
      <c r="I40" s="55"/>
      <c r="J40" s="55"/>
      <c r="K40" s="56"/>
      <c r="L40" s="56"/>
      <c r="M40" s="56"/>
      <c r="N40" s="57" t="s">
        <v>347</v>
      </c>
      <c r="O40" s="60"/>
      <c r="P40" s="59"/>
      <c r="R40" s="6" t="s">
        <v>11</v>
      </c>
    </row>
    <row r="41" spans="1:18" x14ac:dyDescent="0.15">
      <c r="A41" s="50" t="s">
        <v>184</v>
      </c>
      <c r="C41" s="54"/>
      <c r="D41" s="55"/>
      <c r="E41" s="56" t="s">
        <v>185</v>
      </c>
      <c r="F41" s="56"/>
      <c r="G41" s="55"/>
      <c r="H41" s="55"/>
      <c r="I41" s="55"/>
      <c r="J41" s="55"/>
      <c r="K41" s="56"/>
      <c r="L41" s="56"/>
      <c r="M41" s="56"/>
      <c r="N41" s="57" t="s">
        <v>348</v>
      </c>
      <c r="O41" s="60"/>
      <c r="P41" s="59"/>
      <c r="R41" s="6" t="s">
        <v>11</v>
      </c>
    </row>
    <row r="42" spans="1:18" x14ac:dyDescent="0.15">
      <c r="A42" s="50" t="s">
        <v>186</v>
      </c>
      <c r="C42" s="54"/>
      <c r="D42" s="55"/>
      <c r="E42" s="56" t="s">
        <v>187</v>
      </c>
      <c r="F42" s="56"/>
      <c r="G42" s="55"/>
      <c r="H42" s="56"/>
      <c r="I42" s="55"/>
      <c r="J42" s="55"/>
      <c r="K42" s="56"/>
      <c r="L42" s="56"/>
      <c r="M42" s="56"/>
      <c r="N42" s="57" t="s">
        <v>349</v>
      </c>
      <c r="O42" s="60"/>
      <c r="P42" s="59"/>
      <c r="R42" s="6" t="s">
        <v>11</v>
      </c>
    </row>
    <row r="43" spans="1:18" x14ac:dyDescent="0.15">
      <c r="A43" s="50" t="s">
        <v>188</v>
      </c>
      <c r="C43" s="54"/>
      <c r="D43" s="55"/>
      <c r="E43" s="55" t="s">
        <v>189</v>
      </c>
      <c r="F43" s="55"/>
      <c r="G43" s="55"/>
      <c r="H43" s="55"/>
      <c r="I43" s="55"/>
      <c r="J43" s="55"/>
      <c r="K43" s="56"/>
      <c r="L43" s="56"/>
      <c r="M43" s="56"/>
      <c r="N43" s="57" t="s">
        <v>347</v>
      </c>
      <c r="O43" s="60"/>
      <c r="P43" s="59"/>
      <c r="R43" s="6" t="s">
        <v>11</v>
      </c>
    </row>
    <row r="44" spans="1:18" x14ac:dyDescent="0.15">
      <c r="A44" s="50" t="s">
        <v>190</v>
      </c>
      <c r="C44" s="54"/>
      <c r="D44" s="55"/>
      <c r="E44" s="55" t="s">
        <v>35</v>
      </c>
      <c r="F44" s="55"/>
      <c r="G44" s="55"/>
      <c r="H44" s="55"/>
      <c r="I44" s="55"/>
      <c r="J44" s="55"/>
      <c r="K44" s="56"/>
      <c r="L44" s="56"/>
      <c r="M44" s="56"/>
      <c r="N44" s="57" t="s">
        <v>348</v>
      </c>
      <c r="O44" s="60"/>
      <c r="P44" s="59"/>
      <c r="R44" s="6" t="s">
        <v>11</v>
      </c>
    </row>
    <row r="45" spans="1:18" x14ac:dyDescent="0.15">
      <c r="A45" s="50" t="s">
        <v>191</v>
      </c>
      <c r="C45" s="54"/>
      <c r="D45" s="55" t="s">
        <v>192</v>
      </c>
      <c r="E45" s="55"/>
      <c r="F45" s="55"/>
      <c r="G45" s="55"/>
      <c r="H45" s="55"/>
      <c r="I45" s="55"/>
      <c r="J45" s="55"/>
      <c r="K45" s="61"/>
      <c r="L45" s="61"/>
      <c r="M45" s="61"/>
      <c r="N45" s="57" t="s">
        <v>11</v>
      </c>
      <c r="O45" s="58"/>
      <c r="P45" s="59"/>
      <c r="R45" s="6" t="str">
        <f>IF(COUNTIF(R46:R47,"-")=COUNTA(R46:R47),"-",SUM(R46:R47))</f>
        <v>-</v>
      </c>
    </row>
    <row r="46" spans="1:18" x14ac:dyDescent="0.15">
      <c r="A46" s="50" t="s">
        <v>193</v>
      </c>
      <c r="C46" s="54"/>
      <c r="D46" s="55"/>
      <c r="E46" s="55" t="s">
        <v>194</v>
      </c>
      <c r="F46" s="55"/>
      <c r="G46" s="55"/>
      <c r="H46" s="55"/>
      <c r="I46" s="55"/>
      <c r="J46" s="55"/>
      <c r="K46" s="61"/>
      <c r="L46" s="61"/>
      <c r="M46" s="61"/>
      <c r="N46" s="57" t="s">
        <v>347</v>
      </c>
      <c r="O46" s="60"/>
      <c r="P46" s="59"/>
      <c r="R46" s="6" t="s">
        <v>11</v>
      </c>
    </row>
    <row r="47" spans="1:18" ht="14.25" thickBot="1" x14ac:dyDescent="0.2">
      <c r="A47" s="50" t="s">
        <v>195</v>
      </c>
      <c r="C47" s="54"/>
      <c r="D47" s="55"/>
      <c r="E47" s="55" t="s">
        <v>35</v>
      </c>
      <c r="F47" s="55"/>
      <c r="G47" s="55"/>
      <c r="H47" s="55"/>
      <c r="I47" s="55"/>
      <c r="J47" s="55"/>
      <c r="K47" s="61"/>
      <c r="L47" s="61"/>
      <c r="M47" s="61"/>
      <c r="N47" s="57" t="s">
        <v>349</v>
      </c>
      <c r="O47" s="60"/>
      <c r="P47" s="59"/>
      <c r="R47" s="6" t="s">
        <v>11</v>
      </c>
    </row>
    <row r="48" spans="1:18" ht="14.25" thickBot="1" x14ac:dyDescent="0.2">
      <c r="A48" s="50" t="s">
        <v>178</v>
      </c>
      <c r="C48" s="66" t="s">
        <v>179</v>
      </c>
      <c r="D48" s="67"/>
      <c r="E48" s="67"/>
      <c r="F48" s="67"/>
      <c r="G48" s="67"/>
      <c r="H48" s="67"/>
      <c r="I48" s="67"/>
      <c r="J48" s="67"/>
      <c r="K48" s="68"/>
      <c r="L48" s="68"/>
      <c r="M48" s="68"/>
      <c r="N48" s="207">
        <v>3082</v>
      </c>
      <c r="O48" s="69"/>
      <c r="P48" s="59"/>
      <c r="R48" s="6">
        <f>IF(COUNTIF(R38:R47,"-")=COUNTA(R38:R47),"-",SUM(R38,R45)-SUM(R39))</f>
        <v>3082185559</v>
      </c>
    </row>
    <row r="49" spans="1:12" s="71" customFormat="1" ht="3.75" customHeight="1" x14ac:dyDescent="0.15">
      <c r="A49" s="70"/>
      <c r="C49" s="72"/>
      <c r="D49" s="72"/>
      <c r="E49" s="73"/>
      <c r="F49" s="73"/>
      <c r="G49" s="73"/>
      <c r="H49" s="73"/>
      <c r="I49" s="73"/>
      <c r="J49" s="74"/>
      <c r="K49" s="74"/>
      <c r="L49" s="74"/>
    </row>
    <row r="50" spans="1:12" s="71" customFormat="1" ht="15.6" customHeight="1" x14ac:dyDescent="0.15">
      <c r="A50" s="70"/>
      <c r="C50" s="75"/>
      <c r="D50" s="75" t="s">
        <v>323</v>
      </c>
      <c r="E50" s="76"/>
      <c r="F50" s="76"/>
      <c r="G50" s="76"/>
      <c r="H50" s="76"/>
      <c r="I50" s="76"/>
      <c r="J50" s="77"/>
      <c r="K50" s="77"/>
      <c r="L50" s="77"/>
    </row>
  </sheetData>
  <mergeCells count="5">
    <mergeCell ref="C9:O9"/>
    <mergeCell ref="C10:O10"/>
    <mergeCell ref="C11:O11"/>
    <mergeCell ref="C13:M13"/>
    <mergeCell ref="N13:O13"/>
  </mergeCells>
  <phoneticPr fontId="11"/>
  <pageMargins left="1.299212598425197"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32"/>
  <sheetViews>
    <sheetView showGridLines="0" topLeftCell="B8" zoomScale="85" zoomScaleNormal="85" zoomScaleSheetLayoutView="100" workbookViewId="0">
      <selection activeCell="B1" sqref="A1:XFD7"/>
    </sheetView>
  </sheetViews>
  <sheetFormatPr defaultRowHeight="12.75" x14ac:dyDescent="0.15"/>
  <cols>
    <col min="1" max="1" width="0" style="79" hidden="1" customWidth="1"/>
    <col min="2" max="2" width="1.125" style="81" customWidth="1"/>
    <col min="3" max="3" width="1.625" style="81" customWidth="1"/>
    <col min="4" max="9" width="2" style="81" customWidth="1"/>
    <col min="10" max="10" width="15.375" style="81" customWidth="1"/>
    <col min="11" max="11" width="21.625" style="81" bestFit="1" customWidth="1"/>
    <col min="12" max="12" width="3" style="81" bestFit="1" customWidth="1"/>
    <col min="13" max="13" width="21.625" style="81" bestFit="1" customWidth="1"/>
    <col min="14" max="14" width="3" style="81" bestFit="1" customWidth="1"/>
    <col min="15" max="15" width="21.625" style="81" bestFit="1" customWidth="1"/>
    <col min="16" max="16" width="3" style="81" bestFit="1" customWidth="1"/>
    <col min="17" max="17" width="21.625" style="81" hidden="1" customWidth="1"/>
    <col min="18" max="18" width="3" style="81" hidden="1" customWidth="1"/>
    <col min="19" max="19" width="1" style="81" customWidth="1"/>
    <col min="20" max="20" width="9" style="81"/>
    <col min="21" max="24" width="0" style="81" hidden="1" customWidth="1"/>
    <col min="25" max="16384" width="9" style="81"/>
  </cols>
  <sheetData>
    <row r="1" spans="1:24" hidden="1" x14ac:dyDescent="0.15">
      <c r="C1" s="81" t="s">
        <v>333</v>
      </c>
    </row>
    <row r="2" spans="1:24" hidden="1" x14ac:dyDescent="0.15">
      <c r="C2" s="81" t="s">
        <v>334</v>
      </c>
    </row>
    <row r="3" spans="1:24" hidden="1" x14ac:dyDescent="0.15">
      <c r="C3" s="81" t="s">
        <v>335</v>
      </c>
    </row>
    <row r="4" spans="1:24" hidden="1" x14ac:dyDescent="0.15">
      <c r="C4" s="81" t="s">
        <v>336</v>
      </c>
    </row>
    <row r="5" spans="1:24" hidden="1" x14ac:dyDescent="0.15">
      <c r="C5" s="81" t="s">
        <v>337</v>
      </c>
    </row>
    <row r="6" spans="1:24" hidden="1" x14ac:dyDescent="0.15">
      <c r="C6" s="81" t="s">
        <v>338</v>
      </c>
    </row>
    <row r="7" spans="1:24" hidden="1" x14ac:dyDescent="0.15">
      <c r="C7" s="81" t="s">
        <v>339</v>
      </c>
    </row>
    <row r="9" spans="1:24" ht="24" x14ac:dyDescent="0.25">
      <c r="B9" s="80"/>
      <c r="C9" s="264" t="s">
        <v>351</v>
      </c>
      <c r="D9" s="264"/>
      <c r="E9" s="264"/>
      <c r="F9" s="264"/>
      <c r="G9" s="264"/>
      <c r="H9" s="264"/>
      <c r="I9" s="264"/>
      <c r="J9" s="264"/>
      <c r="K9" s="264"/>
      <c r="L9" s="264"/>
      <c r="M9" s="264"/>
      <c r="N9" s="264"/>
      <c r="O9" s="264"/>
      <c r="P9" s="264"/>
      <c r="Q9" s="264"/>
      <c r="R9" s="264"/>
    </row>
    <row r="10" spans="1:24" ht="17.25" x14ac:dyDescent="0.2">
      <c r="B10" s="82"/>
      <c r="C10" s="265" t="s">
        <v>352</v>
      </c>
      <c r="D10" s="265"/>
      <c r="E10" s="265"/>
      <c r="F10" s="265"/>
      <c r="G10" s="265"/>
      <c r="H10" s="265"/>
      <c r="I10" s="265"/>
      <c r="J10" s="265"/>
      <c r="K10" s="265"/>
      <c r="L10" s="265"/>
      <c r="M10" s="265"/>
      <c r="N10" s="265"/>
      <c r="O10" s="265"/>
      <c r="P10" s="265"/>
      <c r="Q10" s="265"/>
      <c r="R10" s="265"/>
    </row>
    <row r="11" spans="1:24" ht="17.25" x14ac:dyDescent="0.2">
      <c r="B11" s="82"/>
      <c r="C11" s="265" t="s">
        <v>353</v>
      </c>
      <c r="D11" s="265"/>
      <c r="E11" s="265"/>
      <c r="F11" s="265"/>
      <c r="G11" s="265"/>
      <c r="H11" s="265"/>
      <c r="I11" s="265"/>
      <c r="J11" s="265"/>
      <c r="K11" s="265"/>
      <c r="L11" s="265"/>
      <c r="M11" s="265"/>
      <c r="N11" s="265"/>
      <c r="O11" s="265"/>
      <c r="P11" s="265"/>
      <c r="Q11" s="265"/>
      <c r="R11" s="265"/>
    </row>
    <row r="12" spans="1:24" ht="15.75" customHeight="1" thickBot="1" x14ac:dyDescent="0.2">
      <c r="B12" s="83"/>
      <c r="C12" s="84"/>
      <c r="D12" s="84"/>
      <c r="E12" s="84"/>
      <c r="F12" s="84"/>
      <c r="G12" s="84"/>
      <c r="H12" s="84"/>
      <c r="I12" s="84"/>
      <c r="J12" s="85"/>
      <c r="K12" s="84"/>
      <c r="L12" s="85"/>
      <c r="M12" s="84"/>
      <c r="N12" s="84"/>
      <c r="O12" s="84"/>
      <c r="P12" s="208" t="s">
        <v>340</v>
      </c>
      <c r="Q12" s="84"/>
      <c r="R12" s="85"/>
    </row>
    <row r="13" spans="1:24" ht="12.75" customHeight="1" x14ac:dyDescent="0.15">
      <c r="B13" s="86"/>
      <c r="C13" s="266" t="s">
        <v>0</v>
      </c>
      <c r="D13" s="267"/>
      <c r="E13" s="267"/>
      <c r="F13" s="267"/>
      <c r="G13" s="267"/>
      <c r="H13" s="267"/>
      <c r="I13" s="267"/>
      <c r="J13" s="268"/>
      <c r="K13" s="272" t="s">
        <v>324</v>
      </c>
      <c r="L13" s="267"/>
      <c r="M13" s="87"/>
      <c r="N13" s="87"/>
      <c r="O13" s="87"/>
      <c r="P13" s="88"/>
      <c r="Q13" s="87"/>
      <c r="R13" s="88"/>
    </row>
    <row r="14" spans="1:24" ht="29.25" customHeight="1" thickBot="1" x14ac:dyDescent="0.2">
      <c r="A14" s="79" t="s">
        <v>314</v>
      </c>
      <c r="B14" s="86"/>
      <c r="C14" s="269"/>
      <c r="D14" s="270"/>
      <c r="E14" s="270"/>
      <c r="F14" s="270"/>
      <c r="G14" s="270"/>
      <c r="H14" s="270"/>
      <c r="I14" s="270"/>
      <c r="J14" s="271"/>
      <c r="K14" s="273"/>
      <c r="L14" s="270"/>
      <c r="M14" s="274" t="s">
        <v>325</v>
      </c>
      <c r="N14" s="275"/>
      <c r="O14" s="274" t="s">
        <v>326</v>
      </c>
      <c r="P14" s="276"/>
      <c r="Q14" s="277" t="s">
        <v>132</v>
      </c>
      <c r="R14" s="278"/>
    </row>
    <row r="15" spans="1:24" ht="15.95" customHeight="1" x14ac:dyDescent="0.15">
      <c r="A15" s="79" t="s">
        <v>196</v>
      </c>
      <c r="B15" s="89"/>
      <c r="C15" s="90" t="s">
        <v>197</v>
      </c>
      <c r="D15" s="91"/>
      <c r="E15" s="91"/>
      <c r="F15" s="91"/>
      <c r="G15" s="91"/>
      <c r="H15" s="91"/>
      <c r="I15" s="91"/>
      <c r="J15" s="92"/>
      <c r="K15" s="93">
        <v>15157</v>
      </c>
      <c r="L15" s="94"/>
      <c r="M15" s="93">
        <v>12473</v>
      </c>
      <c r="N15" s="95"/>
      <c r="O15" s="93">
        <v>2684</v>
      </c>
      <c r="P15" s="97"/>
      <c r="Q15" s="96" t="s">
        <v>349</v>
      </c>
      <c r="R15" s="97"/>
      <c r="U15" s="211">
        <f t="shared" ref="U15:U20" si="0">IF(COUNTIF(V15:X15,"-")=COUNTA(V15:X15),"-",SUM(V15:X15))</f>
        <v>15156917689</v>
      </c>
      <c r="V15" s="211">
        <v>12472617229</v>
      </c>
      <c r="W15" s="211">
        <v>2684300460</v>
      </c>
      <c r="X15" s="211" t="s">
        <v>11</v>
      </c>
    </row>
    <row r="16" spans="1:24" ht="15.95" customHeight="1" x14ac:dyDescent="0.15">
      <c r="A16" s="79" t="s">
        <v>198</v>
      </c>
      <c r="B16" s="89"/>
      <c r="C16" s="24"/>
      <c r="D16" s="19" t="s">
        <v>199</v>
      </c>
      <c r="E16" s="19"/>
      <c r="F16" s="19"/>
      <c r="G16" s="19"/>
      <c r="H16" s="19"/>
      <c r="I16" s="19"/>
      <c r="J16" s="98"/>
      <c r="K16" s="99">
        <v>3082</v>
      </c>
      <c r="L16" s="100"/>
      <c r="M16" s="257"/>
      <c r="N16" s="258"/>
      <c r="O16" s="99">
        <v>3082</v>
      </c>
      <c r="P16" s="105"/>
      <c r="Q16" s="102" t="s">
        <v>348</v>
      </c>
      <c r="R16" s="103"/>
      <c r="U16" s="211">
        <f t="shared" si="0"/>
        <v>3082185559</v>
      </c>
      <c r="V16" s="211" t="s">
        <v>11</v>
      </c>
      <c r="W16" s="211">
        <v>3082185559</v>
      </c>
      <c r="X16" s="211" t="s">
        <v>11</v>
      </c>
    </row>
    <row r="17" spans="1:24" ht="15.95" customHeight="1" x14ac:dyDescent="0.15">
      <c r="A17" s="79" t="s">
        <v>200</v>
      </c>
      <c r="B17" s="86"/>
      <c r="C17" s="104"/>
      <c r="D17" s="98" t="s">
        <v>201</v>
      </c>
      <c r="E17" s="98"/>
      <c r="F17" s="98"/>
      <c r="G17" s="98"/>
      <c r="H17" s="98"/>
      <c r="I17" s="98"/>
      <c r="J17" s="98"/>
      <c r="K17" s="99" t="s">
        <v>11</v>
      </c>
      <c r="L17" s="100"/>
      <c r="M17" s="252"/>
      <c r="N17" s="259"/>
      <c r="O17" s="99" t="s">
        <v>11</v>
      </c>
      <c r="P17" s="105"/>
      <c r="Q17" s="102" t="s">
        <v>11</v>
      </c>
      <c r="R17" s="105"/>
      <c r="U17" s="211" t="str">
        <f t="shared" si="0"/>
        <v>-</v>
      </c>
      <c r="V17" s="211" t="s">
        <v>11</v>
      </c>
      <c r="W17" s="211" t="str">
        <f>IF(COUNTIF(W18:W19,"-")=COUNTA(W18:W19),"-",SUM(W18:W19))</f>
        <v>-</v>
      </c>
      <c r="X17" s="211" t="s">
        <v>11</v>
      </c>
    </row>
    <row r="18" spans="1:24" ht="15.95" customHeight="1" x14ac:dyDescent="0.15">
      <c r="A18" s="79" t="s">
        <v>202</v>
      </c>
      <c r="B18" s="86"/>
      <c r="C18" s="106"/>
      <c r="D18" s="98"/>
      <c r="E18" s="107" t="s">
        <v>203</v>
      </c>
      <c r="F18" s="107"/>
      <c r="G18" s="107"/>
      <c r="H18" s="107"/>
      <c r="I18" s="107"/>
      <c r="J18" s="98"/>
      <c r="K18" s="99" t="s">
        <v>11</v>
      </c>
      <c r="L18" s="100"/>
      <c r="M18" s="252"/>
      <c r="N18" s="259"/>
      <c r="O18" s="99" t="s">
        <v>347</v>
      </c>
      <c r="P18" s="105"/>
      <c r="Q18" s="102" t="s">
        <v>348</v>
      </c>
      <c r="R18" s="105"/>
      <c r="U18" s="211" t="str">
        <f t="shared" si="0"/>
        <v>-</v>
      </c>
      <c r="V18" s="211" t="s">
        <v>11</v>
      </c>
      <c r="W18" s="211" t="s">
        <v>348</v>
      </c>
      <c r="X18" s="211" t="s">
        <v>11</v>
      </c>
    </row>
    <row r="19" spans="1:24" ht="15.95" customHeight="1" x14ac:dyDescent="0.15">
      <c r="A19" s="79" t="s">
        <v>204</v>
      </c>
      <c r="B19" s="86"/>
      <c r="C19" s="108"/>
      <c r="D19" s="109"/>
      <c r="E19" s="109" t="s">
        <v>205</v>
      </c>
      <c r="F19" s="109"/>
      <c r="G19" s="109"/>
      <c r="H19" s="109"/>
      <c r="I19" s="109"/>
      <c r="J19" s="110"/>
      <c r="K19" s="111" t="s">
        <v>11</v>
      </c>
      <c r="L19" s="112"/>
      <c r="M19" s="260"/>
      <c r="N19" s="261"/>
      <c r="O19" s="111" t="s">
        <v>347</v>
      </c>
      <c r="P19" s="115"/>
      <c r="Q19" s="114" t="s">
        <v>348</v>
      </c>
      <c r="R19" s="115"/>
      <c r="U19" s="211" t="str">
        <f t="shared" si="0"/>
        <v>-</v>
      </c>
      <c r="V19" s="211" t="s">
        <v>11</v>
      </c>
      <c r="W19" s="211" t="s">
        <v>348</v>
      </c>
      <c r="X19" s="211" t="s">
        <v>11</v>
      </c>
    </row>
    <row r="20" spans="1:24" ht="15.95" customHeight="1" x14ac:dyDescent="0.15">
      <c r="A20" s="79" t="s">
        <v>206</v>
      </c>
      <c r="B20" s="86"/>
      <c r="C20" s="116"/>
      <c r="D20" s="117" t="s">
        <v>207</v>
      </c>
      <c r="E20" s="118"/>
      <c r="F20" s="117"/>
      <c r="G20" s="117"/>
      <c r="H20" s="117"/>
      <c r="I20" s="117"/>
      <c r="J20" s="119"/>
      <c r="K20" s="120">
        <v>3082</v>
      </c>
      <c r="L20" s="121"/>
      <c r="M20" s="262"/>
      <c r="N20" s="263"/>
      <c r="O20" s="120">
        <v>3082</v>
      </c>
      <c r="P20" s="123"/>
      <c r="Q20" s="122" t="s">
        <v>11</v>
      </c>
      <c r="R20" s="123"/>
      <c r="U20" s="211">
        <f t="shared" si="0"/>
        <v>3082185559</v>
      </c>
      <c r="V20" s="211" t="s">
        <v>11</v>
      </c>
      <c r="W20" s="211">
        <f>IF(COUNTIF(W16:W17,"-")=COUNTA(W16:W17),"-",SUM(W16:W17))</f>
        <v>3082185559</v>
      </c>
      <c r="X20" s="211" t="s">
        <v>11</v>
      </c>
    </row>
    <row r="21" spans="1:24" ht="15.95" customHeight="1" x14ac:dyDescent="0.15">
      <c r="A21" s="79" t="s">
        <v>208</v>
      </c>
      <c r="B21" s="86"/>
      <c r="C21" s="24"/>
      <c r="D21" s="124" t="s">
        <v>327</v>
      </c>
      <c r="E21" s="124"/>
      <c r="F21" s="124"/>
      <c r="G21" s="107"/>
      <c r="H21" s="107"/>
      <c r="I21" s="107"/>
      <c r="J21" s="98"/>
      <c r="K21" s="248"/>
      <c r="L21" s="249"/>
      <c r="M21" s="99">
        <v>3340</v>
      </c>
      <c r="N21" s="101" t="s">
        <v>350</v>
      </c>
      <c r="O21" s="99">
        <v>-3340</v>
      </c>
      <c r="P21" s="105" t="s">
        <v>350</v>
      </c>
      <c r="Q21" s="255" t="s">
        <v>11</v>
      </c>
      <c r="R21" s="256"/>
      <c r="U21" s="211">
        <v>0</v>
      </c>
      <c r="V21" s="211">
        <f>IF(COUNTA(V22:V25)=COUNTIF(V22:V25,"-"),"-",SUM(V22,V24,V23,V25))</f>
        <v>3340079943</v>
      </c>
      <c r="W21" s="211">
        <f>IF(COUNTA(W22:W25)=COUNTIF(W22:W25,"-"),"-",SUM(W22,W24,W23,W25))</f>
        <v>-3340079943</v>
      </c>
      <c r="X21" s="211" t="s">
        <v>11</v>
      </c>
    </row>
    <row r="22" spans="1:24" ht="15.95" customHeight="1" x14ac:dyDescent="0.15">
      <c r="A22" s="79" t="s">
        <v>209</v>
      </c>
      <c r="B22" s="86"/>
      <c r="C22" s="24"/>
      <c r="D22" s="124"/>
      <c r="E22" s="124" t="s">
        <v>210</v>
      </c>
      <c r="F22" s="107"/>
      <c r="G22" s="107"/>
      <c r="H22" s="107"/>
      <c r="I22" s="107"/>
      <c r="J22" s="98"/>
      <c r="K22" s="248"/>
      <c r="L22" s="249"/>
      <c r="M22" s="99">
        <v>364</v>
      </c>
      <c r="N22" s="101"/>
      <c r="O22" s="99">
        <v>-364</v>
      </c>
      <c r="P22" s="105"/>
      <c r="Q22" s="250" t="s">
        <v>11</v>
      </c>
      <c r="R22" s="251"/>
      <c r="U22" s="211">
        <v>0</v>
      </c>
      <c r="V22" s="211">
        <v>364146840</v>
      </c>
      <c r="W22" s="211">
        <v>-364146840</v>
      </c>
      <c r="X22" s="211" t="s">
        <v>11</v>
      </c>
    </row>
    <row r="23" spans="1:24" ht="15.95" customHeight="1" x14ac:dyDescent="0.15">
      <c r="A23" s="79" t="s">
        <v>211</v>
      </c>
      <c r="B23" s="86"/>
      <c r="C23" s="24"/>
      <c r="D23" s="124"/>
      <c r="E23" s="124" t="s">
        <v>212</v>
      </c>
      <c r="F23" s="124"/>
      <c r="G23" s="107"/>
      <c r="H23" s="107"/>
      <c r="I23" s="107"/>
      <c r="J23" s="98"/>
      <c r="K23" s="248"/>
      <c r="L23" s="249"/>
      <c r="M23" s="99">
        <v>-338</v>
      </c>
      <c r="N23" s="101"/>
      <c r="O23" s="99">
        <v>338</v>
      </c>
      <c r="P23" s="105"/>
      <c r="Q23" s="250" t="s">
        <v>11</v>
      </c>
      <c r="R23" s="251"/>
      <c r="U23" s="211">
        <v>0</v>
      </c>
      <c r="V23" s="211">
        <v>-337613007</v>
      </c>
      <c r="W23" s="211">
        <v>337613007</v>
      </c>
      <c r="X23" s="211" t="s">
        <v>11</v>
      </c>
    </row>
    <row r="24" spans="1:24" ht="15.95" customHeight="1" x14ac:dyDescent="0.15">
      <c r="A24" s="79" t="s">
        <v>213</v>
      </c>
      <c r="B24" s="86"/>
      <c r="C24" s="24"/>
      <c r="D24" s="124"/>
      <c r="E24" s="124" t="s">
        <v>214</v>
      </c>
      <c r="F24" s="124"/>
      <c r="G24" s="107"/>
      <c r="H24" s="107"/>
      <c r="I24" s="107"/>
      <c r="J24" s="98"/>
      <c r="K24" s="248"/>
      <c r="L24" s="249"/>
      <c r="M24" s="99">
        <v>5000</v>
      </c>
      <c r="N24" s="101"/>
      <c r="O24" s="99">
        <v>-5000</v>
      </c>
      <c r="P24" s="105"/>
      <c r="Q24" s="250" t="s">
        <v>11</v>
      </c>
      <c r="R24" s="251"/>
      <c r="U24" s="211">
        <v>0</v>
      </c>
      <c r="V24" s="211">
        <v>5000112512</v>
      </c>
      <c r="W24" s="211">
        <v>-5000112512</v>
      </c>
      <c r="X24" s="211" t="s">
        <v>11</v>
      </c>
    </row>
    <row r="25" spans="1:24" ht="15.95" customHeight="1" x14ac:dyDescent="0.15">
      <c r="A25" s="79" t="s">
        <v>215</v>
      </c>
      <c r="B25" s="86"/>
      <c r="C25" s="24"/>
      <c r="D25" s="124"/>
      <c r="E25" s="124" t="s">
        <v>216</v>
      </c>
      <c r="F25" s="124"/>
      <c r="G25" s="107"/>
      <c r="H25" s="20"/>
      <c r="I25" s="107"/>
      <c r="J25" s="98"/>
      <c r="K25" s="248"/>
      <c r="L25" s="249"/>
      <c r="M25" s="99">
        <v>-1687</v>
      </c>
      <c r="N25" s="101"/>
      <c r="O25" s="99">
        <v>1687</v>
      </c>
      <c r="P25" s="105"/>
      <c r="Q25" s="250" t="s">
        <v>11</v>
      </c>
      <c r="R25" s="251"/>
      <c r="U25" s="211">
        <v>0</v>
      </c>
      <c r="V25" s="211">
        <v>-1686566402</v>
      </c>
      <c r="W25" s="211">
        <v>1686566402</v>
      </c>
      <c r="X25" s="211" t="s">
        <v>11</v>
      </c>
    </row>
    <row r="26" spans="1:24" ht="15.95" customHeight="1" x14ac:dyDescent="0.15">
      <c r="A26" s="79" t="s">
        <v>217</v>
      </c>
      <c r="B26" s="86"/>
      <c r="C26" s="24"/>
      <c r="D26" s="124" t="s">
        <v>218</v>
      </c>
      <c r="E26" s="107"/>
      <c r="F26" s="107"/>
      <c r="G26" s="107"/>
      <c r="H26" s="107"/>
      <c r="I26" s="107"/>
      <c r="J26" s="98"/>
      <c r="K26" s="99" t="s">
        <v>11</v>
      </c>
      <c r="L26" s="100"/>
      <c r="M26" s="99" t="s">
        <v>347</v>
      </c>
      <c r="N26" s="101"/>
      <c r="O26" s="252"/>
      <c r="P26" s="253"/>
      <c r="Q26" s="254" t="s">
        <v>11</v>
      </c>
      <c r="R26" s="253"/>
      <c r="U26" s="211" t="str">
        <f>IF(COUNTIF(V26:X26,"-")=COUNTA(V26:X26),"-",SUM(V26:X26))</f>
        <v>-</v>
      </c>
      <c r="V26" s="211" t="s">
        <v>348</v>
      </c>
      <c r="W26" s="211" t="s">
        <v>11</v>
      </c>
      <c r="X26" s="211" t="s">
        <v>11</v>
      </c>
    </row>
    <row r="27" spans="1:24" ht="15.95" customHeight="1" x14ac:dyDescent="0.15">
      <c r="A27" s="79" t="s">
        <v>219</v>
      </c>
      <c r="B27" s="86"/>
      <c r="C27" s="24"/>
      <c r="D27" s="124" t="s">
        <v>220</v>
      </c>
      <c r="E27" s="124"/>
      <c r="F27" s="107"/>
      <c r="G27" s="107"/>
      <c r="H27" s="107"/>
      <c r="I27" s="107"/>
      <c r="J27" s="98"/>
      <c r="K27" s="99" t="s">
        <v>11</v>
      </c>
      <c r="L27" s="100"/>
      <c r="M27" s="99" t="s">
        <v>349</v>
      </c>
      <c r="N27" s="101"/>
      <c r="O27" s="252"/>
      <c r="P27" s="253"/>
      <c r="Q27" s="254" t="s">
        <v>11</v>
      </c>
      <c r="R27" s="253"/>
      <c r="U27" s="211" t="str">
        <f>IF(COUNTIF(V27:X27,"-")=COUNTA(V27:X27),"-",SUM(V27:X27))</f>
        <v>-</v>
      </c>
      <c r="V27" s="211" t="s">
        <v>348</v>
      </c>
      <c r="W27" s="211" t="s">
        <v>11</v>
      </c>
      <c r="X27" s="211" t="s">
        <v>11</v>
      </c>
    </row>
    <row r="28" spans="1:24" ht="15.95" customHeight="1" x14ac:dyDescent="0.15">
      <c r="A28" s="79" t="s">
        <v>222</v>
      </c>
      <c r="B28" s="86"/>
      <c r="C28" s="108"/>
      <c r="D28" s="109" t="s">
        <v>35</v>
      </c>
      <c r="E28" s="109"/>
      <c r="F28" s="109"/>
      <c r="G28" s="125"/>
      <c r="H28" s="125"/>
      <c r="I28" s="125"/>
      <c r="J28" s="110"/>
      <c r="K28" s="111" t="s">
        <v>11</v>
      </c>
      <c r="L28" s="112"/>
      <c r="M28" s="111" t="s">
        <v>347</v>
      </c>
      <c r="N28" s="113"/>
      <c r="O28" s="111" t="s">
        <v>347</v>
      </c>
      <c r="P28" s="115"/>
      <c r="Q28" s="246" t="s">
        <v>11</v>
      </c>
      <c r="R28" s="247"/>
      <c r="S28" s="126"/>
      <c r="U28" s="211" t="str">
        <f>IF(COUNTIF(V28:X28,"-")=COUNTA(V28:X28),"-",SUM(V28:X28))</f>
        <v>-</v>
      </c>
      <c r="V28" s="211" t="s">
        <v>348</v>
      </c>
      <c r="W28" s="211" t="s">
        <v>347</v>
      </c>
      <c r="X28" s="211" t="s">
        <v>11</v>
      </c>
    </row>
    <row r="29" spans="1:24" ht="15.95" customHeight="1" thickBot="1" x14ac:dyDescent="0.2">
      <c r="A29" s="79" t="s">
        <v>223</v>
      </c>
      <c r="B29" s="86"/>
      <c r="C29" s="127"/>
      <c r="D29" s="128" t="s">
        <v>224</v>
      </c>
      <c r="E29" s="128"/>
      <c r="F29" s="129"/>
      <c r="G29" s="129"/>
      <c r="H29" s="130"/>
      <c r="I29" s="129"/>
      <c r="J29" s="131"/>
      <c r="K29" s="132">
        <v>3082</v>
      </c>
      <c r="L29" s="133"/>
      <c r="M29" s="132">
        <v>3340</v>
      </c>
      <c r="N29" s="134"/>
      <c r="O29" s="132">
        <v>-258</v>
      </c>
      <c r="P29" s="209"/>
      <c r="Q29" s="135" t="s">
        <v>11</v>
      </c>
      <c r="R29" s="136"/>
      <c r="S29" s="126"/>
      <c r="U29" s="211">
        <f>IF(COUNTIF(V29:X29,"-")=COUNTA(V29:X29),"-",SUM(V29:X29))</f>
        <v>3082185559</v>
      </c>
      <c r="V29" s="211">
        <f>IF(AND(V21="-",COUNTIF(V26:V27,"-")=COUNTA(V26:V27),V28="-"),"-",SUM(V21,V26:V27,V28))</f>
        <v>3340079943</v>
      </c>
      <c r="W29" s="211">
        <f>IF(AND(W20="-",W21="-",COUNTIF(W26:W27,"-")=COUNTA(W26:W27),W28="-"),"-",SUM(W20,W21,W26:W27,W28))</f>
        <v>-257894384</v>
      </c>
      <c r="X29" s="211" t="s">
        <v>11</v>
      </c>
    </row>
    <row r="30" spans="1:24" ht="15.95" customHeight="1" thickBot="1" x14ac:dyDescent="0.2">
      <c r="A30" s="79" t="s">
        <v>225</v>
      </c>
      <c r="B30" s="86"/>
      <c r="C30" s="137" t="s">
        <v>226</v>
      </c>
      <c r="D30" s="138"/>
      <c r="E30" s="138"/>
      <c r="F30" s="138"/>
      <c r="G30" s="139"/>
      <c r="H30" s="139"/>
      <c r="I30" s="139"/>
      <c r="J30" s="140"/>
      <c r="K30" s="141">
        <v>18239</v>
      </c>
      <c r="L30" s="142"/>
      <c r="M30" s="141">
        <v>15813</v>
      </c>
      <c r="N30" s="143"/>
      <c r="O30" s="141">
        <v>2426</v>
      </c>
      <c r="P30" s="210"/>
      <c r="Q30" s="144" t="s">
        <v>11</v>
      </c>
      <c r="R30" s="145"/>
      <c r="S30" s="126"/>
      <c r="U30" s="211">
        <f>IF(COUNTIF(V30:X30,"-")=COUNTA(V30:X30),"-",SUM(V30:X30))</f>
        <v>18239103248</v>
      </c>
      <c r="V30" s="211">
        <v>15812697172</v>
      </c>
      <c r="W30" s="211">
        <v>2426406076</v>
      </c>
      <c r="X30" s="211" t="s">
        <v>11</v>
      </c>
    </row>
    <row r="31" spans="1:24" ht="6.75" customHeight="1" x14ac:dyDescent="0.15">
      <c r="B31" s="86"/>
      <c r="C31" s="146"/>
      <c r="D31" s="147"/>
      <c r="E31" s="147"/>
      <c r="F31" s="147"/>
      <c r="G31" s="147"/>
      <c r="H31" s="147"/>
      <c r="I31" s="147"/>
      <c r="J31" s="147"/>
      <c r="K31" s="86"/>
      <c r="L31" s="86"/>
      <c r="M31" s="86"/>
      <c r="N31" s="86"/>
      <c r="O31" s="86"/>
      <c r="P31" s="86"/>
      <c r="Q31" s="86"/>
      <c r="R31" s="19"/>
      <c r="S31" s="126"/>
    </row>
    <row r="32" spans="1:24" ht="15.6" customHeight="1" x14ac:dyDescent="0.15">
      <c r="B32" s="86"/>
      <c r="C32" s="148"/>
      <c r="D32" s="149" t="s">
        <v>323</v>
      </c>
      <c r="F32" s="150"/>
      <c r="G32" s="151"/>
      <c r="H32" s="150"/>
      <c r="I32" s="150"/>
      <c r="J32" s="148"/>
      <c r="K32" s="86"/>
      <c r="L32" s="86"/>
      <c r="M32" s="86"/>
      <c r="N32" s="86"/>
      <c r="O32" s="86"/>
      <c r="P32" s="86"/>
      <c r="Q32" s="86"/>
      <c r="R32" s="19"/>
      <c r="S32" s="126"/>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Q69"/>
  <sheetViews>
    <sheetView topLeftCell="B8" zoomScale="85" zoomScaleNormal="85" workbookViewId="0">
      <selection activeCell="B1" sqref="A1:XFD7"/>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17" hidden="1" x14ac:dyDescent="0.15">
      <c r="C1" s="3" t="s">
        <v>333</v>
      </c>
    </row>
    <row r="2" spans="1:17" hidden="1" x14ac:dyDescent="0.15">
      <c r="C2" s="3" t="s">
        <v>334</v>
      </c>
    </row>
    <row r="3" spans="1:17" hidden="1" x14ac:dyDescent="0.15">
      <c r="C3" s="3" t="s">
        <v>335</v>
      </c>
    </row>
    <row r="4" spans="1:17" hidden="1" x14ac:dyDescent="0.15">
      <c r="C4" s="3" t="s">
        <v>336</v>
      </c>
    </row>
    <row r="5" spans="1:17" hidden="1" x14ac:dyDescent="0.15">
      <c r="C5" s="3" t="s">
        <v>337</v>
      </c>
    </row>
    <row r="6" spans="1:17" hidden="1" x14ac:dyDescent="0.15">
      <c r="C6" s="3" t="s">
        <v>338</v>
      </c>
    </row>
    <row r="7" spans="1:17" hidden="1" x14ac:dyDescent="0.15">
      <c r="C7" s="3" t="s">
        <v>339</v>
      </c>
    </row>
    <row r="8" spans="1:17" s="49" customFormat="1" x14ac:dyDescent="0.15">
      <c r="A8" s="1"/>
      <c r="B8" s="152"/>
      <c r="C8" s="152"/>
      <c r="D8" s="48"/>
      <c r="E8" s="48"/>
      <c r="F8" s="48"/>
      <c r="G8" s="48"/>
      <c r="H8" s="48"/>
      <c r="I8" s="3"/>
      <c r="J8" s="3"/>
      <c r="K8" s="3"/>
      <c r="L8" s="3"/>
      <c r="M8" s="3"/>
      <c r="N8" s="3"/>
    </row>
    <row r="9" spans="1:17" s="49" customFormat="1" ht="24" x14ac:dyDescent="0.15">
      <c r="A9" s="1"/>
      <c r="B9" s="153"/>
      <c r="C9" s="288" t="s">
        <v>354</v>
      </c>
      <c r="D9" s="288"/>
      <c r="E9" s="288"/>
      <c r="F9" s="288"/>
      <c r="G9" s="288"/>
      <c r="H9" s="288"/>
      <c r="I9" s="288"/>
      <c r="J9" s="288"/>
      <c r="K9" s="288"/>
      <c r="L9" s="288"/>
      <c r="M9" s="288"/>
      <c r="N9" s="288"/>
    </row>
    <row r="10" spans="1:17" s="49" customFormat="1" ht="14.25" x14ac:dyDescent="0.15">
      <c r="A10" s="154"/>
      <c r="B10" s="155"/>
      <c r="C10" s="289" t="s">
        <v>355</v>
      </c>
      <c r="D10" s="289"/>
      <c r="E10" s="289"/>
      <c r="F10" s="289"/>
      <c r="G10" s="289"/>
      <c r="H10" s="289"/>
      <c r="I10" s="289"/>
      <c r="J10" s="289"/>
      <c r="K10" s="289"/>
      <c r="L10" s="289"/>
      <c r="M10" s="289"/>
      <c r="N10" s="289"/>
    </row>
    <row r="11" spans="1:17" s="49" customFormat="1" ht="14.25" x14ac:dyDescent="0.15">
      <c r="A11" s="154"/>
      <c r="B11" s="155"/>
      <c r="C11" s="289" t="s">
        <v>346</v>
      </c>
      <c r="D11" s="289"/>
      <c r="E11" s="289"/>
      <c r="F11" s="289"/>
      <c r="G11" s="289"/>
      <c r="H11" s="289"/>
      <c r="I11" s="289"/>
      <c r="J11" s="289"/>
      <c r="K11" s="289"/>
      <c r="L11" s="289"/>
      <c r="M11" s="289"/>
      <c r="N11" s="289"/>
    </row>
    <row r="12" spans="1:17" s="49" customFormat="1" ht="14.25" thickBot="1" x14ac:dyDescent="0.2">
      <c r="A12" s="154"/>
      <c r="B12" s="155"/>
      <c r="C12" s="156"/>
      <c r="D12" s="156"/>
      <c r="E12" s="156"/>
      <c r="F12" s="156"/>
      <c r="G12" s="156"/>
      <c r="H12" s="156"/>
      <c r="I12" s="156"/>
      <c r="J12" s="156"/>
      <c r="K12" s="156"/>
      <c r="L12" s="156"/>
      <c r="M12" s="156"/>
      <c r="N12" s="157" t="s">
        <v>340</v>
      </c>
    </row>
    <row r="13" spans="1:17" s="49" customFormat="1" x14ac:dyDescent="0.15">
      <c r="A13" s="154"/>
      <c r="B13" s="155"/>
      <c r="C13" s="290" t="s">
        <v>0</v>
      </c>
      <c r="D13" s="291"/>
      <c r="E13" s="291"/>
      <c r="F13" s="291"/>
      <c r="G13" s="291"/>
      <c r="H13" s="291"/>
      <c r="I13" s="291"/>
      <c r="J13" s="292"/>
      <c r="K13" s="292"/>
      <c r="L13" s="293"/>
      <c r="M13" s="297" t="s">
        <v>316</v>
      </c>
      <c r="N13" s="298"/>
    </row>
    <row r="14" spans="1:17" s="49" customFormat="1" ht="14.25" thickBot="1" x14ac:dyDescent="0.2">
      <c r="A14" s="154" t="s">
        <v>314</v>
      </c>
      <c r="B14" s="155"/>
      <c r="C14" s="294"/>
      <c r="D14" s="295"/>
      <c r="E14" s="295"/>
      <c r="F14" s="295"/>
      <c r="G14" s="295"/>
      <c r="H14" s="295"/>
      <c r="I14" s="295"/>
      <c r="J14" s="295"/>
      <c r="K14" s="295"/>
      <c r="L14" s="296"/>
      <c r="M14" s="299"/>
      <c r="N14" s="300"/>
    </row>
    <row r="15" spans="1:17" s="49" customFormat="1" x14ac:dyDescent="0.15">
      <c r="A15" s="158"/>
      <c r="B15" s="159"/>
      <c r="C15" s="160" t="s">
        <v>328</v>
      </c>
      <c r="D15" s="161"/>
      <c r="E15" s="161"/>
      <c r="F15" s="162"/>
      <c r="G15" s="162"/>
      <c r="H15" s="163"/>
      <c r="I15" s="162"/>
      <c r="J15" s="163"/>
      <c r="K15" s="163"/>
      <c r="L15" s="164"/>
      <c r="M15" s="165"/>
      <c r="N15" s="212"/>
    </row>
    <row r="16" spans="1:17" s="49" customFormat="1" x14ac:dyDescent="0.15">
      <c r="A16" s="1" t="s">
        <v>229</v>
      </c>
      <c r="B16" s="3"/>
      <c r="C16" s="166"/>
      <c r="D16" s="167" t="s">
        <v>230</v>
      </c>
      <c r="E16" s="167"/>
      <c r="F16" s="168"/>
      <c r="G16" s="168"/>
      <c r="H16" s="156"/>
      <c r="I16" s="168"/>
      <c r="J16" s="156"/>
      <c r="K16" s="156"/>
      <c r="L16" s="169"/>
      <c r="M16" s="170">
        <v>79591</v>
      </c>
      <c r="N16" s="213" t="s">
        <v>350</v>
      </c>
      <c r="Q16" s="49">
        <f>IF(AND(Q17="-",Q22="-"),"-",SUM(Q17,Q22))</f>
        <v>79590694771</v>
      </c>
    </row>
    <row r="17" spans="1:17" s="49" customFormat="1" x14ac:dyDescent="0.15">
      <c r="A17" s="1" t="s">
        <v>231</v>
      </c>
      <c r="B17" s="3"/>
      <c r="C17" s="166"/>
      <c r="D17" s="167"/>
      <c r="E17" s="167" t="s">
        <v>232</v>
      </c>
      <c r="F17" s="168"/>
      <c r="G17" s="168"/>
      <c r="H17" s="168"/>
      <c r="I17" s="168"/>
      <c r="J17" s="156"/>
      <c r="K17" s="156"/>
      <c r="L17" s="169"/>
      <c r="M17" s="170">
        <v>14774</v>
      </c>
      <c r="N17" s="213" t="s">
        <v>350</v>
      </c>
      <c r="Q17" s="49">
        <f>IF(COUNTIF(Q18:Q21,"-")=COUNTA(Q18:Q21),"-",SUM(Q18:Q21))</f>
        <v>14774346283</v>
      </c>
    </row>
    <row r="18" spans="1:17" s="49" customFormat="1" x14ac:dyDescent="0.15">
      <c r="A18" s="1" t="s">
        <v>233</v>
      </c>
      <c r="B18" s="3"/>
      <c r="C18" s="166"/>
      <c r="D18" s="167"/>
      <c r="E18" s="167"/>
      <c r="F18" s="168" t="s">
        <v>234</v>
      </c>
      <c r="G18" s="168"/>
      <c r="H18" s="168"/>
      <c r="I18" s="168"/>
      <c r="J18" s="156"/>
      <c r="K18" s="156"/>
      <c r="L18" s="169"/>
      <c r="M18" s="170">
        <v>493</v>
      </c>
      <c r="N18" s="213"/>
      <c r="Q18" s="49">
        <v>492661463</v>
      </c>
    </row>
    <row r="19" spans="1:17" s="49" customFormat="1" x14ac:dyDescent="0.15">
      <c r="A19" s="1" t="s">
        <v>235</v>
      </c>
      <c r="B19" s="3"/>
      <c r="C19" s="166"/>
      <c r="D19" s="167"/>
      <c r="E19" s="167"/>
      <c r="F19" s="168" t="s">
        <v>236</v>
      </c>
      <c r="G19" s="168"/>
      <c r="H19" s="168"/>
      <c r="I19" s="168"/>
      <c r="J19" s="156"/>
      <c r="K19" s="156"/>
      <c r="L19" s="169"/>
      <c r="M19" s="170">
        <v>14282</v>
      </c>
      <c r="N19" s="213"/>
      <c r="Q19" s="49">
        <v>14281684820</v>
      </c>
    </row>
    <row r="20" spans="1:17" s="49" customFormat="1" x14ac:dyDescent="0.15">
      <c r="A20" s="1" t="s">
        <v>237</v>
      </c>
      <c r="B20" s="3"/>
      <c r="C20" s="171"/>
      <c r="D20" s="156"/>
      <c r="E20" s="156"/>
      <c r="F20" s="156" t="s">
        <v>238</v>
      </c>
      <c r="G20" s="156"/>
      <c r="H20" s="156"/>
      <c r="I20" s="156"/>
      <c r="J20" s="156"/>
      <c r="K20" s="156"/>
      <c r="L20" s="169"/>
      <c r="M20" s="170" t="s">
        <v>349</v>
      </c>
      <c r="N20" s="213"/>
      <c r="Q20" s="49" t="s">
        <v>11</v>
      </c>
    </row>
    <row r="21" spans="1:17" s="49" customFormat="1" x14ac:dyDescent="0.15">
      <c r="A21" s="1" t="s">
        <v>239</v>
      </c>
      <c r="B21" s="3"/>
      <c r="C21" s="172"/>
      <c r="D21" s="173"/>
      <c r="E21" s="156"/>
      <c r="F21" s="173" t="s">
        <v>240</v>
      </c>
      <c r="G21" s="173"/>
      <c r="H21" s="173"/>
      <c r="I21" s="173"/>
      <c r="J21" s="156"/>
      <c r="K21" s="156"/>
      <c r="L21" s="169"/>
      <c r="M21" s="170" t="s">
        <v>347</v>
      </c>
      <c r="N21" s="213"/>
      <c r="Q21" s="49" t="s">
        <v>11</v>
      </c>
    </row>
    <row r="22" spans="1:17" s="49" customFormat="1" x14ac:dyDescent="0.15">
      <c r="A22" s="1" t="s">
        <v>241</v>
      </c>
      <c r="B22" s="3"/>
      <c r="C22" s="171"/>
      <c r="D22" s="173"/>
      <c r="E22" s="156" t="s">
        <v>242</v>
      </c>
      <c r="F22" s="173"/>
      <c r="G22" s="173"/>
      <c r="H22" s="173"/>
      <c r="I22" s="173"/>
      <c r="J22" s="156"/>
      <c r="K22" s="156"/>
      <c r="L22" s="169"/>
      <c r="M22" s="170">
        <v>64816</v>
      </c>
      <c r="N22" s="213" t="s">
        <v>350</v>
      </c>
      <c r="Q22" s="49">
        <f>IF(COUNTIF(Q23:Q26,"-")=COUNTA(Q23:Q26),"-",SUM(Q23:Q26))</f>
        <v>64816348488</v>
      </c>
    </row>
    <row r="23" spans="1:17" s="49" customFormat="1" x14ac:dyDescent="0.15">
      <c r="A23" s="1" t="s">
        <v>243</v>
      </c>
      <c r="B23" s="3"/>
      <c r="C23" s="171"/>
      <c r="D23" s="173"/>
      <c r="E23" s="173"/>
      <c r="F23" s="156" t="s">
        <v>244</v>
      </c>
      <c r="G23" s="173"/>
      <c r="H23" s="173"/>
      <c r="I23" s="173"/>
      <c r="J23" s="156"/>
      <c r="K23" s="156"/>
      <c r="L23" s="169"/>
      <c r="M23" s="170">
        <v>7393</v>
      </c>
      <c r="N23" s="213"/>
      <c r="Q23" s="49">
        <v>7392512408</v>
      </c>
    </row>
    <row r="24" spans="1:17" s="49" customFormat="1" x14ac:dyDescent="0.15">
      <c r="A24" s="1" t="s">
        <v>245</v>
      </c>
      <c r="B24" s="3"/>
      <c r="C24" s="171"/>
      <c r="D24" s="173"/>
      <c r="E24" s="173"/>
      <c r="F24" s="156" t="s">
        <v>246</v>
      </c>
      <c r="G24" s="173"/>
      <c r="H24" s="173"/>
      <c r="I24" s="173"/>
      <c r="J24" s="156"/>
      <c r="K24" s="156"/>
      <c r="L24" s="169"/>
      <c r="M24" s="170" t="s">
        <v>349</v>
      </c>
      <c r="N24" s="213"/>
      <c r="Q24" s="49" t="s">
        <v>11</v>
      </c>
    </row>
    <row r="25" spans="1:17" s="49" customFormat="1" x14ac:dyDescent="0.15">
      <c r="A25" s="1" t="s">
        <v>247</v>
      </c>
      <c r="B25" s="3"/>
      <c r="C25" s="171"/>
      <c r="D25" s="156"/>
      <c r="E25" s="173"/>
      <c r="F25" s="156" t="s">
        <v>248</v>
      </c>
      <c r="G25" s="173"/>
      <c r="H25" s="173"/>
      <c r="I25" s="173"/>
      <c r="J25" s="156"/>
      <c r="K25" s="156"/>
      <c r="L25" s="169"/>
      <c r="M25" s="170">
        <v>540</v>
      </c>
      <c r="N25" s="213"/>
      <c r="Q25" s="49">
        <v>540000000</v>
      </c>
    </row>
    <row r="26" spans="1:17" s="49" customFormat="1" x14ac:dyDescent="0.15">
      <c r="A26" s="1" t="s">
        <v>249</v>
      </c>
      <c r="B26" s="3"/>
      <c r="C26" s="171"/>
      <c r="D26" s="156"/>
      <c r="E26" s="174"/>
      <c r="F26" s="173" t="s">
        <v>240</v>
      </c>
      <c r="G26" s="156"/>
      <c r="H26" s="173"/>
      <c r="I26" s="173"/>
      <c r="J26" s="156"/>
      <c r="K26" s="156"/>
      <c r="L26" s="169"/>
      <c r="M26" s="170">
        <v>56884</v>
      </c>
      <c r="N26" s="213"/>
      <c r="Q26" s="49">
        <v>56883836080</v>
      </c>
    </row>
    <row r="27" spans="1:17" s="49" customFormat="1" x14ac:dyDescent="0.15">
      <c r="A27" s="1" t="s">
        <v>250</v>
      </c>
      <c r="B27" s="3"/>
      <c r="C27" s="171"/>
      <c r="D27" s="156" t="s">
        <v>251</v>
      </c>
      <c r="E27" s="174"/>
      <c r="F27" s="173"/>
      <c r="G27" s="173"/>
      <c r="H27" s="173"/>
      <c r="I27" s="173"/>
      <c r="J27" s="156"/>
      <c r="K27" s="156"/>
      <c r="L27" s="169"/>
      <c r="M27" s="170">
        <v>83002</v>
      </c>
      <c r="N27" s="213"/>
      <c r="Q27" s="49">
        <f>IF(COUNTIF(Q28:Q31,"-")=COUNTA(Q28:Q31),"-",SUM(Q28:Q31))</f>
        <v>83001794972</v>
      </c>
    </row>
    <row r="28" spans="1:17" s="49" customFormat="1" x14ac:dyDescent="0.15">
      <c r="A28" s="1" t="s">
        <v>252</v>
      </c>
      <c r="B28" s="3"/>
      <c r="C28" s="171"/>
      <c r="D28" s="156"/>
      <c r="E28" s="174" t="s">
        <v>253</v>
      </c>
      <c r="F28" s="173"/>
      <c r="G28" s="173"/>
      <c r="H28" s="173"/>
      <c r="I28" s="173"/>
      <c r="J28" s="156"/>
      <c r="K28" s="156"/>
      <c r="L28" s="169"/>
      <c r="M28" s="170" t="s">
        <v>348</v>
      </c>
      <c r="N28" s="213"/>
      <c r="Q28" s="49" t="s">
        <v>11</v>
      </c>
    </row>
    <row r="29" spans="1:17" s="49" customFormat="1" x14ac:dyDescent="0.15">
      <c r="A29" s="1" t="s">
        <v>254</v>
      </c>
      <c r="B29" s="3"/>
      <c r="C29" s="171"/>
      <c r="D29" s="156"/>
      <c r="E29" s="174" t="s">
        <v>255</v>
      </c>
      <c r="F29" s="173"/>
      <c r="G29" s="173"/>
      <c r="H29" s="173"/>
      <c r="I29" s="173"/>
      <c r="J29" s="156"/>
      <c r="K29" s="156"/>
      <c r="L29" s="169"/>
      <c r="M29" s="170" t="s">
        <v>347</v>
      </c>
      <c r="N29" s="213"/>
      <c r="Q29" s="49" t="s">
        <v>11</v>
      </c>
    </row>
    <row r="30" spans="1:17" s="49" customFormat="1" x14ac:dyDescent="0.15">
      <c r="A30" s="1" t="s">
        <v>256</v>
      </c>
      <c r="B30" s="3"/>
      <c r="C30" s="171"/>
      <c r="D30" s="156"/>
      <c r="E30" s="174" t="s">
        <v>257</v>
      </c>
      <c r="F30" s="173"/>
      <c r="G30" s="173"/>
      <c r="H30" s="173"/>
      <c r="I30" s="173"/>
      <c r="J30" s="156"/>
      <c r="K30" s="156"/>
      <c r="L30" s="169"/>
      <c r="M30" s="170">
        <v>197</v>
      </c>
      <c r="N30" s="213"/>
      <c r="Q30" s="49">
        <v>197056440</v>
      </c>
    </row>
    <row r="31" spans="1:17" s="49" customFormat="1" x14ac:dyDescent="0.15">
      <c r="A31" s="1" t="s">
        <v>258</v>
      </c>
      <c r="B31" s="3"/>
      <c r="C31" s="171"/>
      <c r="D31" s="156"/>
      <c r="E31" s="174" t="s">
        <v>259</v>
      </c>
      <c r="F31" s="173"/>
      <c r="G31" s="173"/>
      <c r="H31" s="173"/>
      <c r="I31" s="174"/>
      <c r="J31" s="156"/>
      <c r="K31" s="156"/>
      <c r="L31" s="169"/>
      <c r="M31" s="170">
        <v>82805</v>
      </c>
      <c r="N31" s="213"/>
      <c r="Q31" s="49">
        <v>82804738532</v>
      </c>
    </row>
    <row r="32" spans="1:17" s="49" customFormat="1" x14ac:dyDescent="0.15">
      <c r="A32" s="1" t="s">
        <v>260</v>
      </c>
      <c r="B32" s="3"/>
      <c r="C32" s="171"/>
      <c r="D32" s="156" t="s">
        <v>261</v>
      </c>
      <c r="E32" s="174"/>
      <c r="F32" s="173"/>
      <c r="G32" s="173"/>
      <c r="H32" s="173"/>
      <c r="I32" s="174"/>
      <c r="J32" s="156"/>
      <c r="K32" s="156"/>
      <c r="L32" s="169"/>
      <c r="M32" s="170" t="s">
        <v>11</v>
      </c>
      <c r="N32" s="213"/>
      <c r="Q32" s="49" t="str">
        <f>IF(COUNTIF(Q33:Q34,"-")=COUNTA(Q33:Q34),"-",SUM(Q33:Q34))</f>
        <v>-</v>
      </c>
    </row>
    <row r="33" spans="1:17" s="49" customFormat="1" x14ac:dyDescent="0.15">
      <c r="A33" s="1" t="s">
        <v>262</v>
      </c>
      <c r="B33" s="3"/>
      <c r="C33" s="171"/>
      <c r="D33" s="156"/>
      <c r="E33" s="174" t="s">
        <v>263</v>
      </c>
      <c r="F33" s="173"/>
      <c r="G33" s="173"/>
      <c r="H33" s="173"/>
      <c r="I33" s="173"/>
      <c r="J33" s="156"/>
      <c r="K33" s="156"/>
      <c r="L33" s="169"/>
      <c r="M33" s="170" t="s">
        <v>348</v>
      </c>
      <c r="N33" s="213"/>
      <c r="Q33" s="49" t="s">
        <v>11</v>
      </c>
    </row>
    <row r="34" spans="1:17" s="49" customFormat="1" x14ac:dyDescent="0.15">
      <c r="A34" s="1" t="s">
        <v>264</v>
      </c>
      <c r="B34" s="3"/>
      <c r="C34" s="171"/>
      <c r="D34" s="156"/>
      <c r="E34" s="174" t="s">
        <v>240</v>
      </c>
      <c r="F34" s="173"/>
      <c r="G34" s="173"/>
      <c r="H34" s="173"/>
      <c r="I34" s="173"/>
      <c r="J34" s="156"/>
      <c r="K34" s="156"/>
      <c r="L34" s="169"/>
      <c r="M34" s="170" t="s">
        <v>348</v>
      </c>
      <c r="N34" s="213"/>
      <c r="Q34" s="49" t="s">
        <v>11</v>
      </c>
    </row>
    <row r="35" spans="1:17" s="49" customFormat="1" x14ac:dyDescent="0.15">
      <c r="A35" s="1" t="s">
        <v>265</v>
      </c>
      <c r="B35" s="3"/>
      <c r="C35" s="171"/>
      <c r="D35" s="156" t="s">
        <v>266</v>
      </c>
      <c r="E35" s="174"/>
      <c r="F35" s="173"/>
      <c r="G35" s="173"/>
      <c r="H35" s="173"/>
      <c r="I35" s="173"/>
      <c r="J35" s="156"/>
      <c r="K35" s="156"/>
      <c r="L35" s="169"/>
      <c r="M35" s="170" t="s">
        <v>348</v>
      </c>
      <c r="N35" s="213"/>
      <c r="Q35" s="49" t="s">
        <v>11</v>
      </c>
    </row>
    <row r="36" spans="1:17" s="49" customFormat="1" x14ac:dyDescent="0.15">
      <c r="A36" s="1" t="s">
        <v>227</v>
      </c>
      <c r="B36" s="3"/>
      <c r="C36" s="175" t="s">
        <v>228</v>
      </c>
      <c r="D36" s="176"/>
      <c r="E36" s="177"/>
      <c r="F36" s="178"/>
      <c r="G36" s="178"/>
      <c r="H36" s="178"/>
      <c r="I36" s="178"/>
      <c r="J36" s="176"/>
      <c r="K36" s="176"/>
      <c r="L36" s="179"/>
      <c r="M36" s="180">
        <v>3411</v>
      </c>
      <c r="N36" s="214"/>
      <c r="Q36" s="49">
        <f>IF(COUNTIF(Q16:Q35,"-")=COUNTA(Q16:Q35),"-",SUM(Q27,Q35)-SUM(Q16,Q32))</f>
        <v>3411100201</v>
      </c>
    </row>
    <row r="37" spans="1:17" s="49" customFormat="1" x14ac:dyDescent="0.15">
      <c r="A37" s="1"/>
      <c r="B37" s="3"/>
      <c r="C37" s="171" t="s">
        <v>329</v>
      </c>
      <c r="D37" s="156"/>
      <c r="E37" s="174"/>
      <c r="F37" s="173"/>
      <c r="G37" s="173"/>
      <c r="H37" s="173"/>
      <c r="I37" s="174"/>
      <c r="J37" s="156"/>
      <c r="K37" s="156"/>
      <c r="L37" s="169"/>
      <c r="M37" s="181"/>
      <c r="N37" s="213"/>
    </row>
    <row r="38" spans="1:17" s="49" customFormat="1" x14ac:dyDescent="0.15">
      <c r="A38" s="1" t="s">
        <v>269</v>
      </c>
      <c r="B38" s="3"/>
      <c r="C38" s="171"/>
      <c r="D38" s="156" t="s">
        <v>270</v>
      </c>
      <c r="E38" s="174"/>
      <c r="F38" s="173"/>
      <c r="G38" s="173"/>
      <c r="H38" s="173"/>
      <c r="I38" s="173"/>
      <c r="J38" s="156"/>
      <c r="K38" s="156"/>
      <c r="L38" s="169"/>
      <c r="M38" s="170">
        <v>5364</v>
      </c>
      <c r="N38" s="213"/>
      <c r="Q38" s="49">
        <f>IF(COUNTIF(Q39:Q43,"-")=COUNTA(Q39:Q43),"-",SUM(Q39:Q43))</f>
        <v>5364259352</v>
      </c>
    </row>
    <row r="39" spans="1:17" s="49" customFormat="1" x14ac:dyDescent="0.15">
      <c r="A39" s="1" t="s">
        <v>271</v>
      </c>
      <c r="B39" s="3"/>
      <c r="C39" s="171"/>
      <c r="D39" s="156"/>
      <c r="E39" s="174" t="s">
        <v>272</v>
      </c>
      <c r="F39" s="173"/>
      <c r="G39" s="173"/>
      <c r="H39" s="173"/>
      <c r="I39" s="173"/>
      <c r="J39" s="156"/>
      <c r="K39" s="156"/>
      <c r="L39" s="169"/>
      <c r="M39" s="170">
        <v>364</v>
      </c>
      <c r="N39" s="213"/>
      <c r="Q39" s="49">
        <v>364146840</v>
      </c>
    </row>
    <row r="40" spans="1:17" s="49" customFormat="1" x14ac:dyDescent="0.15">
      <c r="A40" s="1" t="s">
        <v>273</v>
      </c>
      <c r="B40" s="3"/>
      <c r="C40" s="171"/>
      <c r="D40" s="156"/>
      <c r="E40" s="174" t="s">
        <v>274</v>
      </c>
      <c r="F40" s="173"/>
      <c r="G40" s="173"/>
      <c r="H40" s="173"/>
      <c r="I40" s="173"/>
      <c r="J40" s="156"/>
      <c r="K40" s="156"/>
      <c r="L40" s="169"/>
      <c r="M40" s="170">
        <v>5000</v>
      </c>
      <c r="N40" s="213"/>
      <c r="Q40" s="49">
        <v>5000112512</v>
      </c>
    </row>
    <row r="41" spans="1:17" s="49" customFormat="1" x14ac:dyDescent="0.15">
      <c r="A41" s="1" t="s">
        <v>275</v>
      </c>
      <c r="B41" s="3"/>
      <c r="C41" s="171"/>
      <c r="D41" s="156"/>
      <c r="E41" s="174" t="s">
        <v>276</v>
      </c>
      <c r="F41" s="173"/>
      <c r="G41" s="173"/>
      <c r="H41" s="173"/>
      <c r="I41" s="173"/>
      <c r="J41" s="156"/>
      <c r="K41" s="156"/>
      <c r="L41" s="169"/>
      <c r="M41" s="170" t="s">
        <v>347</v>
      </c>
      <c r="N41" s="213"/>
      <c r="Q41" s="49" t="s">
        <v>11</v>
      </c>
    </row>
    <row r="42" spans="1:17" s="49" customFormat="1" x14ac:dyDescent="0.15">
      <c r="A42" s="1" t="s">
        <v>277</v>
      </c>
      <c r="B42" s="3"/>
      <c r="C42" s="171"/>
      <c r="D42" s="156"/>
      <c r="E42" s="174" t="s">
        <v>278</v>
      </c>
      <c r="F42" s="173"/>
      <c r="G42" s="173"/>
      <c r="H42" s="173"/>
      <c r="I42" s="173"/>
      <c r="J42" s="156"/>
      <c r="K42" s="156"/>
      <c r="L42" s="169"/>
      <c r="M42" s="170" t="s">
        <v>348</v>
      </c>
      <c r="N42" s="213"/>
      <c r="Q42" s="49" t="s">
        <v>11</v>
      </c>
    </row>
    <row r="43" spans="1:17" s="49" customFormat="1" x14ac:dyDescent="0.15">
      <c r="A43" s="1" t="s">
        <v>279</v>
      </c>
      <c r="B43" s="3"/>
      <c r="C43" s="171"/>
      <c r="D43" s="156"/>
      <c r="E43" s="174" t="s">
        <v>240</v>
      </c>
      <c r="F43" s="173"/>
      <c r="G43" s="173"/>
      <c r="H43" s="173"/>
      <c r="I43" s="173"/>
      <c r="J43" s="156"/>
      <c r="K43" s="156"/>
      <c r="L43" s="169"/>
      <c r="M43" s="170" t="s">
        <v>349</v>
      </c>
      <c r="N43" s="213"/>
      <c r="Q43" s="49" t="s">
        <v>11</v>
      </c>
    </row>
    <row r="44" spans="1:17" s="49" customFormat="1" x14ac:dyDescent="0.15">
      <c r="A44" s="1" t="s">
        <v>280</v>
      </c>
      <c r="B44" s="3"/>
      <c r="C44" s="171"/>
      <c r="D44" s="156" t="s">
        <v>281</v>
      </c>
      <c r="E44" s="174"/>
      <c r="F44" s="173"/>
      <c r="G44" s="173"/>
      <c r="H44" s="173"/>
      <c r="I44" s="174"/>
      <c r="J44" s="156"/>
      <c r="K44" s="156"/>
      <c r="L44" s="169"/>
      <c r="M44" s="170">
        <v>1687</v>
      </c>
      <c r="N44" s="213"/>
      <c r="Q44" s="49">
        <f>IF(COUNTIF(Q45:Q49,"-")=COUNTA(Q45:Q49),"-",SUM(Q45:Q49))</f>
        <v>1686566402</v>
      </c>
    </row>
    <row r="45" spans="1:17" s="49" customFormat="1" x14ac:dyDescent="0.15">
      <c r="A45" s="1" t="s">
        <v>282</v>
      </c>
      <c r="B45" s="3"/>
      <c r="C45" s="171"/>
      <c r="D45" s="156"/>
      <c r="E45" s="174" t="s">
        <v>255</v>
      </c>
      <c r="F45" s="173"/>
      <c r="G45" s="173"/>
      <c r="H45" s="173"/>
      <c r="I45" s="174"/>
      <c r="J45" s="156"/>
      <c r="K45" s="156"/>
      <c r="L45" s="169"/>
      <c r="M45" s="170" t="s">
        <v>348</v>
      </c>
      <c r="N45" s="213"/>
      <c r="Q45" s="49" t="s">
        <v>11</v>
      </c>
    </row>
    <row r="46" spans="1:17" s="49" customFormat="1" x14ac:dyDescent="0.15">
      <c r="A46" s="1" t="s">
        <v>283</v>
      </c>
      <c r="B46" s="3"/>
      <c r="C46" s="171"/>
      <c r="D46" s="156"/>
      <c r="E46" s="174" t="s">
        <v>284</v>
      </c>
      <c r="F46" s="173"/>
      <c r="G46" s="173"/>
      <c r="H46" s="173"/>
      <c r="I46" s="174"/>
      <c r="J46" s="156"/>
      <c r="K46" s="156"/>
      <c r="L46" s="169"/>
      <c r="M46" s="170">
        <v>1687</v>
      </c>
      <c r="N46" s="213"/>
      <c r="Q46" s="49">
        <v>1686566402</v>
      </c>
    </row>
    <row r="47" spans="1:17" s="49" customFormat="1" x14ac:dyDescent="0.15">
      <c r="A47" s="1" t="s">
        <v>285</v>
      </c>
      <c r="B47" s="3"/>
      <c r="C47" s="171"/>
      <c r="D47" s="156"/>
      <c r="E47" s="174" t="s">
        <v>286</v>
      </c>
      <c r="F47" s="173"/>
      <c r="G47" s="156"/>
      <c r="H47" s="173"/>
      <c r="I47" s="173"/>
      <c r="J47" s="156"/>
      <c r="K47" s="156"/>
      <c r="L47" s="169"/>
      <c r="M47" s="170" t="s">
        <v>348</v>
      </c>
      <c r="N47" s="213"/>
      <c r="Q47" s="49" t="s">
        <v>11</v>
      </c>
    </row>
    <row r="48" spans="1:17" s="49" customFormat="1" x14ac:dyDescent="0.15">
      <c r="A48" s="1" t="s">
        <v>287</v>
      </c>
      <c r="B48" s="3"/>
      <c r="C48" s="171"/>
      <c r="D48" s="156"/>
      <c r="E48" s="174" t="s">
        <v>288</v>
      </c>
      <c r="F48" s="173"/>
      <c r="G48" s="156"/>
      <c r="H48" s="173"/>
      <c r="I48" s="173"/>
      <c r="J48" s="156"/>
      <c r="K48" s="156"/>
      <c r="L48" s="169"/>
      <c r="M48" s="170" t="s">
        <v>348</v>
      </c>
      <c r="N48" s="213"/>
      <c r="Q48" s="49" t="s">
        <v>11</v>
      </c>
    </row>
    <row r="49" spans="1:17" s="49" customFormat="1" x14ac:dyDescent="0.15">
      <c r="A49" s="1" t="s">
        <v>289</v>
      </c>
      <c r="B49" s="3"/>
      <c r="C49" s="171"/>
      <c r="D49" s="156"/>
      <c r="E49" s="174" t="s">
        <v>259</v>
      </c>
      <c r="F49" s="173"/>
      <c r="G49" s="173"/>
      <c r="H49" s="173"/>
      <c r="I49" s="173"/>
      <c r="J49" s="156"/>
      <c r="K49" s="156"/>
      <c r="L49" s="169"/>
      <c r="M49" s="170" t="s">
        <v>347</v>
      </c>
      <c r="N49" s="213"/>
      <c r="Q49" s="49" t="s">
        <v>11</v>
      </c>
    </row>
    <row r="50" spans="1:17" s="49" customFormat="1" x14ac:dyDescent="0.15">
      <c r="A50" s="1" t="s">
        <v>267</v>
      </c>
      <c r="B50" s="3"/>
      <c r="C50" s="175" t="s">
        <v>268</v>
      </c>
      <c r="D50" s="176"/>
      <c r="E50" s="177"/>
      <c r="F50" s="178"/>
      <c r="G50" s="178"/>
      <c r="H50" s="178"/>
      <c r="I50" s="178"/>
      <c r="J50" s="176"/>
      <c r="K50" s="176"/>
      <c r="L50" s="179"/>
      <c r="M50" s="180">
        <v>-3678</v>
      </c>
      <c r="N50" s="214" t="s">
        <v>350</v>
      </c>
      <c r="Q50" s="49">
        <f>IF(AND(Q38="-",Q44="-"),"-",SUM(Q44)-SUM(Q38))</f>
        <v>-3677692950</v>
      </c>
    </row>
    <row r="51" spans="1:17" s="49" customFormat="1" x14ac:dyDescent="0.15">
      <c r="A51" s="1"/>
      <c r="B51" s="3"/>
      <c r="C51" s="171" t="s">
        <v>330</v>
      </c>
      <c r="D51" s="156"/>
      <c r="E51" s="174"/>
      <c r="F51" s="173"/>
      <c r="G51" s="173"/>
      <c r="H51" s="173"/>
      <c r="I51" s="173"/>
      <c r="J51" s="156"/>
      <c r="K51" s="156"/>
      <c r="L51" s="169"/>
      <c r="M51" s="181"/>
      <c r="N51" s="213"/>
    </row>
    <row r="52" spans="1:17" s="49" customFormat="1" x14ac:dyDescent="0.15">
      <c r="A52" s="1" t="s">
        <v>292</v>
      </c>
      <c r="B52" s="3"/>
      <c r="C52" s="171"/>
      <c r="D52" s="156" t="s">
        <v>293</v>
      </c>
      <c r="E52" s="174"/>
      <c r="F52" s="173"/>
      <c r="G52" s="173"/>
      <c r="H52" s="173"/>
      <c r="I52" s="173"/>
      <c r="J52" s="156"/>
      <c r="K52" s="156"/>
      <c r="L52" s="169"/>
      <c r="M52" s="170" t="s">
        <v>11</v>
      </c>
      <c r="N52" s="213"/>
      <c r="Q52" s="49" t="str">
        <f>IF(COUNTIF(Q53:Q54,"-")=COUNTA(Q53:Q54),"-",SUM(Q53:Q54))</f>
        <v>-</v>
      </c>
    </row>
    <row r="53" spans="1:17" s="49" customFormat="1" x14ac:dyDescent="0.15">
      <c r="A53" s="1" t="s">
        <v>294</v>
      </c>
      <c r="B53" s="3"/>
      <c r="C53" s="171"/>
      <c r="D53" s="156"/>
      <c r="E53" s="174" t="s">
        <v>331</v>
      </c>
      <c r="F53" s="173"/>
      <c r="G53" s="173"/>
      <c r="H53" s="173"/>
      <c r="I53" s="173"/>
      <c r="J53" s="156"/>
      <c r="K53" s="156"/>
      <c r="L53" s="169"/>
      <c r="M53" s="170" t="s">
        <v>348</v>
      </c>
      <c r="N53" s="213"/>
      <c r="Q53" s="49" t="s">
        <v>11</v>
      </c>
    </row>
    <row r="54" spans="1:17" s="49" customFormat="1" x14ac:dyDescent="0.15">
      <c r="A54" s="1" t="s">
        <v>295</v>
      </c>
      <c r="B54" s="3"/>
      <c r="C54" s="171"/>
      <c r="D54" s="156"/>
      <c r="E54" s="174" t="s">
        <v>240</v>
      </c>
      <c r="F54" s="173"/>
      <c r="G54" s="173"/>
      <c r="H54" s="173"/>
      <c r="I54" s="173"/>
      <c r="J54" s="156"/>
      <c r="K54" s="156"/>
      <c r="L54" s="169"/>
      <c r="M54" s="170" t="s">
        <v>347</v>
      </c>
      <c r="N54" s="213"/>
      <c r="Q54" s="49" t="s">
        <v>11</v>
      </c>
    </row>
    <row r="55" spans="1:17" s="49" customFormat="1" x14ac:dyDescent="0.15">
      <c r="A55" s="1" t="s">
        <v>296</v>
      </c>
      <c r="B55" s="3"/>
      <c r="C55" s="171"/>
      <c r="D55" s="156" t="s">
        <v>297</v>
      </c>
      <c r="E55" s="174"/>
      <c r="F55" s="173"/>
      <c r="G55" s="173"/>
      <c r="H55" s="173"/>
      <c r="I55" s="173"/>
      <c r="J55" s="156"/>
      <c r="K55" s="156"/>
      <c r="L55" s="169"/>
      <c r="M55" s="170" t="s">
        <v>11</v>
      </c>
      <c r="N55" s="213"/>
      <c r="Q55" s="49" t="str">
        <f>IF(COUNTIF(Q56:Q57,"-")=COUNTA(Q56:Q57),"-",SUM(Q56:Q57))</f>
        <v>-</v>
      </c>
    </row>
    <row r="56" spans="1:17" s="49" customFormat="1" x14ac:dyDescent="0.15">
      <c r="A56" s="1" t="s">
        <v>298</v>
      </c>
      <c r="B56" s="3"/>
      <c r="C56" s="171"/>
      <c r="D56" s="156"/>
      <c r="E56" s="174" t="s">
        <v>332</v>
      </c>
      <c r="F56" s="173"/>
      <c r="G56" s="173"/>
      <c r="H56" s="173"/>
      <c r="I56" s="168"/>
      <c r="J56" s="156"/>
      <c r="K56" s="156"/>
      <c r="L56" s="169"/>
      <c r="M56" s="170" t="s">
        <v>347</v>
      </c>
      <c r="N56" s="213"/>
      <c r="Q56" s="49" t="s">
        <v>11</v>
      </c>
    </row>
    <row r="57" spans="1:17" s="49" customFormat="1" x14ac:dyDescent="0.15">
      <c r="A57" s="1" t="s">
        <v>299</v>
      </c>
      <c r="B57" s="3"/>
      <c r="C57" s="171"/>
      <c r="D57" s="156"/>
      <c r="E57" s="174" t="s">
        <v>259</v>
      </c>
      <c r="F57" s="173"/>
      <c r="G57" s="173"/>
      <c r="H57" s="173"/>
      <c r="I57" s="182"/>
      <c r="J57" s="156"/>
      <c r="K57" s="156"/>
      <c r="L57" s="169"/>
      <c r="M57" s="170" t="s">
        <v>349</v>
      </c>
      <c r="N57" s="213"/>
      <c r="Q57" s="49" t="s">
        <v>11</v>
      </c>
    </row>
    <row r="58" spans="1:17" s="49" customFormat="1" x14ac:dyDescent="0.15">
      <c r="A58" s="1" t="s">
        <v>290</v>
      </c>
      <c r="B58" s="3"/>
      <c r="C58" s="175" t="s">
        <v>291</v>
      </c>
      <c r="D58" s="176"/>
      <c r="E58" s="177"/>
      <c r="F58" s="178"/>
      <c r="G58" s="178"/>
      <c r="H58" s="178"/>
      <c r="I58" s="183"/>
      <c r="J58" s="176"/>
      <c r="K58" s="176"/>
      <c r="L58" s="179"/>
      <c r="M58" s="180" t="s">
        <v>11</v>
      </c>
      <c r="N58" s="214"/>
      <c r="Q58" s="49" t="str">
        <f>IF(AND(Q52="-",Q55="-"),"-",SUM(Q55)-SUM(Q52))</f>
        <v>-</v>
      </c>
    </row>
    <row r="59" spans="1:17" s="49" customFormat="1" x14ac:dyDescent="0.15">
      <c r="A59" s="1" t="s">
        <v>300</v>
      </c>
      <c r="B59" s="3"/>
      <c r="C59" s="301" t="s">
        <v>301</v>
      </c>
      <c r="D59" s="302"/>
      <c r="E59" s="302"/>
      <c r="F59" s="302"/>
      <c r="G59" s="302"/>
      <c r="H59" s="302"/>
      <c r="I59" s="302"/>
      <c r="J59" s="302"/>
      <c r="K59" s="302"/>
      <c r="L59" s="303"/>
      <c r="M59" s="180">
        <v>-267</v>
      </c>
      <c r="N59" s="214"/>
      <c r="Q59" s="49">
        <f>IF(AND(Q36="-",Q50="-",Q58="-"),"-",SUM(Q36,Q50,Q58))</f>
        <v>-266592749</v>
      </c>
    </row>
    <row r="60" spans="1:17" s="49" customFormat="1" ht="14.25" thickBot="1" x14ac:dyDescent="0.2">
      <c r="A60" s="1" t="s">
        <v>302</v>
      </c>
      <c r="B60" s="3"/>
      <c r="C60" s="279" t="s">
        <v>303</v>
      </c>
      <c r="D60" s="280"/>
      <c r="E60" s="280"/>
      <c r="F60" s="280"/>
      <c r="G60" s="280"/>
      <c r="H60" s="280"/>
      <c r="I60" s="280"/>
      <c r="J60" s="280"/>
      <c r="K60" s="280"/>
      <c r="L60" s="281"/>
      <c r="M60" s="180">
        <v>2713</v>
      </c>
      <c r="N60" s="214"/>
      <c r="Q60" s="49">
        <v>2712574430</v>
      </c>
    </row>
    <row r="61" spans="1:17" s="49" customFormat="1" ht="14.25" hidden="1" thickBot="1" x14ac:dyDescent="0.2">
      <c r="A61" s="1">
        <v>4435000</v>
      </c>
      <c r="B61" s="3"/>
      <c r="C61" s="282" t="s">
        <v>221</v>
      </c>
      <c r="D61" s="283"/>
      <c r="E61" s="283"/>
      <c r="F61" s="283"/>
      <c r="G61" s="283"/>
      <c r="H61" s="283"/>
      <c r="I61" s="283"/>
      <c r="J61" s="283"/>
      <c r="K61" s="283"/>
      <c r="L61" s="284"/>
      <c r="M61" s="184" t="s">
        <v>347</v>
      </c>
      <c r="N61" s="214"/>
      <c r="Q61" s="49" t="s">
        <v>348</v>
      </c>
    </row>
    <row r="62" spans="1:17" s="49" customFormat="1" ht="14.25" thickBot="1" x14ac:dyDescent="0.2">
      <c r="A62" s="1" t="s">
        <v>304</v>
      </c>
      <c r="B62" s="3"/>
      <c r="C62" s="285" t="s">
        <v>305</v>
      </c>
      <c r="D62" s="286"/>
      <c r="E62" s="286"/>
      <c r="F62" s="286"/>
      <c r="G62" s="286"/>
      <c r="H62" s="286"/>
      <c r="I62" s="286"/>
      <c r="J62" s="286"/>
      <c r="K62" s="286"/>
      <c r="L62" s="287"/>
      <c r="M62" s="185">
        <v>2446</v>
      </c>
      <c r="N62" s="215"/>
      <c r="Q62" s="49">
        <f>IF(COUNTIF(Q59:Q61,"-")=COUNTA(Q59:Q61),"-",SUM(Q59:Q61))</f>
        <v>2445981681</v>
      </c>
    </row>
    <row r="63" spans="1:17" s="49" customFormat="1" ht="14.25" thickBot="1" x14ac:dyDescent="0.2">
      <c r="A63" s="1"/>
      <c r="B63" s="3"/>
      <c r="C63" s="186"/>
      <c r="D63" s="186"/>
      <c r="E63" s="186"/>
      <c r="F63" s="186"/>
      <c r="G63" s="186"/>
      <c r="H63" s="186"/>
      <c r="I63" s="186"/>
      <c r="J63" s="186"/>
      <c r="K63" s="186"/>
      <c r="L63" s="186"/>
      <c r="M63" s="187"/>
      <c r="N63" s="216"/>
    </row>
    <row r="64" spans="1:17" s="49" customFormat="1" x14ac:dyDescent="0.15">
      <c r="A64" s="1" t="s">
        <v>306</v>
      </c>
      <c r="B64" s="3"/>
      <c r="C64" s="188" t="s">
        <v>307</v>
      </c>
      <c r="D64" s="189"/>
      <c r="E64" s="189"/>
      <c r="F64" s="189"/>
      <c r="G64" s="189"/>
      <c r="H64" s="189"/>
      <c r="I64" s="189"/>
      <c r="J64" s="189"/>
      <c r="K64" s="189"/>
      <c r="L64" s="189"/>
      <c r="M64" s="190" t="s">
        <v>347</v>
      </c>
      <c r="N64" s="217"/>
      <c r="Q64" s="49" t="s">
        <v>11</v>
      </c>
    </row>
    <row r="65" spans="1:17" s="49" customFormat="1" x14ac:dyDescent="0.15">
      <c r="A65" s="1" t="s">
        <v>308</v>
      </c>
      <c r="B65" s="3"/>
      <c r="C65" s="191" t="s">
        <v>309</v>
      </c>
      <c r="D65" s="192"/>
      <c r="E65" s="192"/>
      <c r="F65" s="192"/>
      <c r="G65" s="192"/>
      <c r="H65" s="192"/>
      <c r="I65" s="192"/>
      <c r="J65" s="192"/>
      <c r="K65" s="192"/>
      <c r="L65" s="192"/>
      <c r="M65" s="180" t="s">
        <v>347</v>
      </c>
      <c r="N65" s="214"/>
      <c r="Q65" s="49" t="s">
        <v>11</v>
      </c>
    </row>
    <row r="66" spans="1:17" s="49" customFormat="1" ht="14.25" thickBot="1" x14ac:dyDescent="0.2">
      <c r="A66" s="1" t="s">
        <v>310</v>
      </c>
      <c r="B66" s="3"/>
      <c r="C66" s="193" t="s">
        <v>311</v>
      </c>
      <c r="D66" s="194"/>
      <c r="E66" s="194"/>
      <c r="F66" s="194"/>
      <c r="G66" s="194"/>
      <c r="H66" s="194"/>
      <c r="I66" s="194"/>
      <c r="J66" s="194"/>
      <c r="K66" s="194"/>
      <c r="L66" s="194"/>
      <c r="M66" s="195" t="s">
        <v>11</v>
      </c>
      <c r="N66" s="218"/>
      <c r="Q66" s="49" t="str">
        <f>IF(COUNTIF(Q64:Q65,"-")=COUNTA(Q64:Q65),"-",SUM(Q64:Q65))</f>
        <v>-</v>
      </c>
    </row>
    <row r="67" spans="1:17" s="49" customFormat="1" ht="14.25" thickBot="1" x14ac:dyDescent="0.2">
      <c r="A67" s="1" t="s">
        <v>312</v>
      </c>
      <c r="B67" s="3"/>
      <c r="C67" s="196" t="s">
        <v>313</v>
      </c>
      <c r="D67" s="197"/>
      <c r="E67" s="198"/>
      <c r="F67" s="199"/>
      <c r="G67" s="199"/>
      <c r="H67" s="199"/>
      <c r="I67" s="199"/>
      <c r="J67" s="197"/>
      <c r="K67" s="197"/>
      <c r="L67" s="197"/>
      <c r="M67" s="185">
        <v>2446</v>
      </c>
      <c r="N67" s="215"/>
      <c r="Q67" s="49">
        <f>IF(AND(Q62="-",Q66="-"),"-",SUM(Q62,Q66))</f>
        <v>2445981681</v>
      </c>
    </row>
    <row r="68" spans="1:17" s="49" customFormat="1" ht="6.75" customHeight="1" x14ac:dyDescent="0.15">
      <c r="A68" s="1"/>
      <c r="B68" s="3"/>
      <c r="C68" s="155"/>
      <c r="D68" s="155"/>
      <c r="E68" s="200"/>
      <c r="F68" s="201"/>
      <c r="G68" s="201"/>
      <c r="H68" s="201"/>
      <c r="I68" s="202"/>
      <c r="J68" s="203"/>
      <c r="K68" s="203"/>
      <c r="L68" s="203"/>
      <c r="M68" s="3"/>
      <c r="N68" s="3"/>
    </row>
    <row r="69" spans="1:17" s="49" customFormat="1" x14ac:dyDescent="0.15">
      <c r="A69" s="1"/>
      <c r="B69" s="3"/>
      <c r="C69" s="155"/>
      <c r="D69" s="204" t="s">
        <v>323</v>
      </c>
      <c r="E69" s="200"/>
      <c r="F69" s="201"/>
      <c r="G69" s="201"/>
      <c r="H69" s="201"/>
      <c r="I69" s="205"/>
      <c r="J69" s="203"/>
      <c r="K69" s="203"/>
      <c r="L69" s="203"/>
      <c r="M69" s="3"/>
      <c r="N69" s="3"/>
    </row>
  </sheetData>
  <mergeCells count="9">
    <mergeCell ref="C60:L60"/>
    <mergeCell ref="C61:L61"/>
    <mergeCell ref="C62:L62"/>
    <mergeCell ref="C9:N9"/>
    <mergeCell ref="C10:N10"/>
    <mergeCell ref="C11:N11"/>
    <mergeCell ref="C13:L14"/>
    <mergeCell ref="M13:N14"/>
    <mergeCell ref="C59:L59"/>
  </mergeCells>
  <phoneticPr fontId="11"/>
  <pageMargins left="1.4960629921259843" right="0.70866141732283472" top="0.39370078740157483" bottom="0.39370078740157483"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8CE10-EDF4-4AC3-84E2-03604EA447E9}">
  <sheetPr>
    <pageSetUpPr fitToPage="1"/>
  </sheetPr>
  <dimension ref="A2:G127"/>
  <sheetViews>
    <sheetView tabSelected="1" view="pageBreakPreview" topLeftCell="A34" zoomScaleNormal="100" zoomScaleSheetLayoutView="100" workbookViewId="0">
      <selection activeCell="A127" sqref="A127"/>
    </sheetView>
  </sheetViews>
  <sheetFormatPr defaultColWidth="8.875" defaultRowHeight="12" x14ac:dyDescent="0.15"/>
  <cols>
    <col min="1" max="1" width="88.875" style="312" customWidth="1"/>
    <col min="2" max="2" width="8.875" style="305"/>
    <col min="3" max="3" width="14.125" style="308" customWidth="1"/>
    <col min="4" max="4" width="14.125" style="305" customWidth="1"/>
    <col min="5" max="5" width="8.875" style="305"/>
    <col min="6" max="6" width="11.125" style="305" customWidth="1"/>
    <col min="7" max="7" width="10.5" style="305" customWidth="1"/>
    <col min="8" max="16384" width="8.875" style="305"/>
  </cols>
  <sheetData>
    <row r="2" spans="1:1" x14ac:dyDescent="0.15">
      <c r="A2" s="304" t="s">
        <v>359</v>
      </c>
    </row>
    <row r="3" spans="1:1" x14ac:dyDescent="0.15">
      <c r="A3" s="306" t="s">
        <v>360</v>
      </c>
    </row>
    <row r="4" spans="1:1" x14ac:dyDescent="0.15">
      <c r="A4" s="307" t="s">
        <v>361</v>
      </c>
    </row>
    <row r="5" spans="1:1" x14ac:dyDescent="0.15">
      <c r="A5" s="307" t="s">
        <v>362</v>
      </c>
    </row>
    <row r="6" spans="1:1" x14ac:dyDescent="0.15">
      <c r="A6" s="307"/>
    </row>
    <row r="7" spans="1:1" x14ac:dyDescent="0.15">
      <c r="A7" s="306" t="s">
        <v>363</v>
      </c>
    </row>
    <row r="8" spans="1:1" x14ac:dyDescent="0.15">
      <c r="A8" s="306" t="s">
        <v>364</v>
      </c>
    </row>
    <row r="9" spans="1:1" x14ac:dyDescent="0.15">
      <c r="A9" s="306" t="s">
        <v>365</v>
      </c>
    </row>
    <row r="10" spans="1:1" x14ac:dyDescent="0.15">
      <c r="A10" s="306" t="s">
        <v>366</v>
      </c>
    </row>
    <row r="11" spans="1:1" x14ac:dyDescent="0.15">
      <c r="A11" s="307"/>
    </row>
    <row r="12" spans="1:1" x14ac:dyDescent="0.15">
      <c r="A12" s="306" t="s">
        <v>367</v>
      </c>
    </row>
    <row r="13" spans="1:1" x14ac:dyDescent="0.15">
      <c r="A13" s="306" t="s">
        <v>368</v>
      </c>
    </row>
    <row r="14" spans="1:1" x14ac:dyDescent="0.15">
      <c r="A14" s="306"/>
    </row>
    <row r="15" spans="1:1" x14ac:dyDescent="0.15">
      <c r="A15" s="306" t="s">
        <v>369</v>
      </c>
    </row>
    <row r="16" spans="1:1" x14ac:dyDescent="0.15">
      <c r="A16" s="306" t="s">
        <v>370</v>
      </c>
    </row>
    <row r="17" spans="1:1" x14ac:dyDescent="0.15">
      <c r="A17" s="306" t="s">
        <v>371</v>
      </c>
    </row>
    <row r="18" spans="1:1" x14ac:dyDescent="0.15">
      <c r="A18" s="306" t="s">
        <v>372</v>
      </c>
    </row>
    <row r="19" spans="1:1" x14ac:dyDescent="0.15">
      <c r="A19" s="306" t="s">
        <v>373</v>
      </c>
    </row>
    <row r="20" spans="1:1" x14ac:dyDescent="0.15">
      <c r="A20" s="306" t="s">
        <v>374</v>
      </c>
    </row>
    <row r="21" spans="1:1" x14ac:dyDescent="0.15">
      <c r="A21" s="306" t="s">
        <v>375</v>
      </c>
    </row>
    <row r="22" spans="1:1" x14ac:dyDescent="0.15">
      <c r="A22" s="306"/>
    </row>
    <row r="23" spans="1:1" x14ac:dyDescent="0.15">
      <c r="A23" s="306" t="s">
        <v>376</v>
      </c>
    </row>
    <row r="24" spans="1:1" x14ac:dyDescent="0.15">
      <c r="A24" s="306" t="s">
        <v>377</v>
      </c>
    </row>
    <row r="25" spans="1:1" x14ac:dyDescent="0.15">
      <c r="A25" s="306" t="s">
        <v>378</v>
      </c>
    </row>
    <row r="26" spans="1:1" x14ac:dyDescent="0.15">
      <c r="A26" s="306" t="s">
        <v>379</v>
      </c>
    </row>
    <row r="27" spans="1:1" x14ac:dyDescent="0.15">
      <c r="A27" s="306" t="s">
        <v>380</v>
      </c>
    </row>
    <row r="28" spans="1:1" x14ac:dyDescent="0.15">
      <c r="A28" s="306" t="s">
        <v>381</v>
      </c>
    </row>
    <row r="29" spans="1:1" x14ac:dyDescent="0.15">
      <c r="A29" s="306" t="s">
        <v>382</v>
      </c>
    </row>
    <row r="30" spans="1:1" x14ac:dyDescent="0.15">
      <c r="A30" s="306" t="s">
        <v>383</v>
      </c>
    </row>
    <row r="31" spans="1:1" x14ac:dyDescent="0.15">
      <c r="A31" s="306"/>
    </row>
    <row r="32" spans="1:1" x14ac:dyDescent="0.15">
      <c r="A32" s="306" t="s">
        <v>384</v>
      </c>
    </row>
    <row r="33" spans="1:1" x14ac:dyDescent="0.15">
      <c r="A33" s="306" t="s">
        <v>385</v>
      </c>
    </row>
    <row r="34" spans="1:1" x14ac:dyDescent="0.15">
      <c r="A34" s="306" t="s">
        <v>386</v>
      </c>
    </row>
    <row r="35" spans="1:1" x14ac:dyDescent="0.15">
      <c r="A35" s="306" t="s">
        <v>387</v>
      </c>
    </row>
    <row r="36" spans="1:1" x14ac:dyDescent="0.15">
      <c r="A36" s="306" t="s">
        <v>388</v>
      </c>
    </row>
    <row r="37" spans="1:1" x14ac:dyDescent="0.15">
      <c r="A37" s="306" t="s">
        <v>389</v>
      </c>
    </row>
    <row r="38" spans="1:1" x14ac:dyDescent="0.15">
      <c r="A38" s="306" t="s">
        <v>390</v>
      </c>
    </row>
    <row r="39" spans="1:1" x14ac:dyDescent="0.15">
      <c r="A39" s="306" t="s">
        <v>391</v>
      </c>
    </row>
    <row r="40" spans="1:1" x14ac:dyDescent="0.15">
      <c r="A40" s="306" t="s">
        <v>392</v>
      </c>
    </row>
    <row r="41" spans="1:1" x14ac:dyDescent="0.15">
      <c r="A41" s="307"/>
    </row>
    <row r="42" spans="1:1" x14ac:dyDescent="0.15">
      <c r="A42" s="306" t="s">
        <v>393</v>
      </c>
    </row>
    <row r="43" spans="1:1" x14ac:dyDescent="0.15">
      <c r="A43" s="306" t="s">
        <v>394</v>
      </c>
    </row>
    <row r="44" spans="1:1" x14ac:dyDescent="0.15">
      <c r="A44" s="306" t="s">
        <v>395</v>
      </c>
    </row>
    <row r="45" spans="1:1" x14ac:dyDescent="0.15">
      <c r="A45" s="307"/>
    </row>
    <row r="46" spans="1:1" x14ac:dyDescent="0.15">
      <c r="A46" s="306" t="s">
        <v>396</v>
      </c>
    </row>
    <row r="47" spans="1:1" x14ac:dyDescent="0.15">
      <c r="A47" s="306" t="s">
        <v>397</v>
      </c>
    </row>
    <row r="48" spans="1:1" x14ac:dyDescent="0.15">
      <c r="A48" s="306" t="s">
        <v>398</v>
      </c>
    </row>
    <row r="49" spans="1:1" x14ac:dyDescent="0.15">
      <c r="A49" s="306" t="s">
        <v>399</v>
      </c>
    </row>
    <row r="50" spans="1:1" x14ac:dyDescent="0.15">
      <c r="A50" s="306"/>
    </row>
    <row r="51" spans="1:1" x14ac:dyDescent="0.15">
      <c r="A51" s="304" t="s">
        <v>400</v>
      </c>
    </row>
    <row r="52" spans="1:1" x14ac:dyDescent="0.15">
      <c r="A52" s="306" t="s">
        <v>401</v>
      </c>
    </row>
    <row r="53" spans="1:1" x14ac:dyDescent="0.15">
      <c r="A53" s="307" t="s">
        <v>402</v>
      </c>
    </row>
    <row r="54" spans="1:1" x14ac:dyDescent="0.15">
      <c r="A54" s="307"/>
    </row>
    <row r="55" spans="1:1" x14ac:dyDescent="0.15">
      <c r="A55" s="306" t="s">
        <v>403</v>
      </c>
    </row>
    <row r="56" spans="1:1" x14ac:dyDescent="0.15">
      <c r="A56" s="307" t="s">
        <v>402</v>
      </c>
    </row>
    <row r="57" spans="1:1" x14ac:dyDescent="0.15">
      <c r="A57" s="307"/>
    </row>
    <row r="58" spans="1:1" x14ac:dyDescent="0.15">
      <c r="A58" s="306" t="s">
        <v>404</v>
      </c>
    </row>
    <row r="59" spans="1:1" x14ac:dyDescent="0.15">
      <c r="A59" s="307" t="s">
        <v>402</v>
      </c>
    </row>
    <row r="61" spans="1:1" x14ac:dyDescent="0.15">
      <c r="A61" s="304" t="s">
        <v>405</v>
      </c>
    </row>
    <row r="62" spans="1:1" x14ac:dyDescent="0.15">
      <c r="A62" s="306" t="s">
        <v>406</v>
      </c>
    </row>
    <row r="63" spans="1:1" x14ac:dyDescent="0.15">
      <c r="A63" s="307" t="s">
        <v>407</v>
      </c>
    </row>
    <row r="64" spans="1:1" x14ac:dyDescent="0.15">
      <c r="A64" s="307"/>
    </row>
    <row r="65" spans="1:1" x14ac:dyDescent="0.15">
      <c r="A65" s="306" t="s">
        <v>408</v>
      </c>
    </row>
    <row r="66" spans="1:1" x14ac:dyDescent="0.15">
      <c r="A66" s="307" t="s">
        <v>407</v>
      </c>
    </row>
    <row r="67" spans="1:1" x14ac:dyDescent="0.15">
      <c r="A67" s="307"/>
    </row>
    <row r="68" spans="1:1" x14ac:dyDescent="0.15">
      <c r="A68" s="307"/>
    </row>
    <row r="69" spans="1:1" x14ac:dyDescent="0.15">
      <c r="A69" s="306" t="s">
        <v>409</v>
      </c>
    </row>
    <row r="70" spans="1:1" x14ac:dyDescent="0.15">
      <c r="A70" s="307" t="s">
        <v>407</v>
      </c>
    </row>
    <row r="71" spans="1:1" x14ac:dyDescent="0.15">
      <c r="A71" s="307"/>
    </row>
    <row r="72" spans="1:1" x14ac:dyDescent="0.15">
      <c r="A72" s="306" t="s">
        <v>410</v>
      </c>
    </row>
    <row r="73" spans="1:1" x14ac:dyDescent="0.15">
      <c r="A73" s="307" t="s">
        <v>407</v>
      </c>
    </row>
    <row r="74" spans="1:1" x14ac:dyDescent="0.15">
      <c r="A74" s="307"/>
    </row>
    <row r="75" spans="1:1" x14ac:dyDescent="0.15">
      <c r="A75" s="306" t="s">
        <v>411</v>
      </c>
    </row>
    <row r="76" spans="1:1" x14ac:dyDescent="0.15">
      <c r="A76" s="307" t="s">
        <v>407</v>
      </c>
    </row>
    <row r="78" spans="1:1" x14ac:dyDescent="0.15">
      <c r="A78" s="304" t="s">
        <v>412</v>
      </c>
    </row>
    <row r="79" spans="1:1" x14ac:dyDescent="0.15">
      <c r="A79" s="306" t="s">
        <v>413</v>
      </c>
    </row>
    <row r="80" spans="1:1" x14ac:dyDescent="0.15">
      <c r="A80" s="307" t="s">
        <v>407</v>
      </c>
    </row>
    <row r="81" spans="1:1" x14ac:dyDescent="0.15">
      <c r="A81" s="307"/>
    </row>
    <row r="82" spans="1:1" x14ac:dyDescent="0.15">
      <c r="A82" s="306" t="s">
        <v>414</v>
      </c>
    </row>
    <row r="83" spans="1:1" x14ac:dyDescent="0.15">
      <c r="A83" s="307" t="s">
        <v>407</v>
      </c>
    </row>
    <row r="84" spans="1:1" x14ac:dyDescent="0.15">
      <c r="A84" s="307"/>
    </row>
    <row r="85" spans="1:1" x14ac:dyDescent="0.15">
      <c r="A85" s="306" t="s">
        <v>415</v>
      </c>
    </row>
    <row r="86" spans="1:1" x14ac:dyDescent="0.15">
      <c r="A86" s="307" t="s">
        <v>407</v>
      </c>
    </row>
    <row r="88" spans="1:1" x14ac:dyDescent="0.15">
      <c r="A88" s="304" t="s">
        <v>416</v>
      </c>
    </row>
    <row r="89" spans="1:1" x14ac:dyDescent="0.15">
      <c r="A89" s="306" t="s">
        <v>417</v>
      </c>
    </row>
    <row r="90" spans="1:1" x14ac:dyDescent="0.15">
      <c r="A90" s="306"/>
    </row>
    <row r="91" spans="1:1" x14ac:dyDescent="0.15">
      <c r="A91" s="306"/>
    </row>
    <row r="92" spans="1:1" x14ac:dyDescent="0.15">
      <c r="A92" s="306"/>
    </row>
    <row r="93" spans="1:1" x14ac:dyDescent="0.15">
      <c r="A93" s="306"/>
    </row>
    <row r="94" spans="1:1" x14ac:dyDescent="0.15">
      <c r="A94" s="307"/>
    </row>
    <row r="95" spans="1:1" x14ac:dyDescent="0.15">
      <c r="A95" s="307" t="s">
        <v>418</v>
      </c>
    </row>
    <row r="96" spans="1:1" x14ac:dyDescent="0.15">
      <c r="A96" s="307" t="s">
        <v>419</v>
      </c>
    </row>
    <row r="97" spans="1:6" x14ac:dyDescent="0.15">
      <c r="A97" s="307"/>
    </row>
    <row r="98" spans="1:6" x14ac:dyDescent="0.15">
      <c r="A98" s="306" t="s">
        <v>420</v>
      </c>
    </row>
    <row r="99" spans="1:6" x14ac:dyDescent="0.15">
      <c r="A99" s="306" t="s">
        <v>421</v>
      </c>
    </row>
    <row r="100" spans="1:6" x14ac:dyDescent="0.15">
      <c r="A100" s="306" t="s">
        <v>422</v>
      </c>
    </row>
    <row r="101" spans="1:6" x14ac:dyDescent="0.15">
      <c r="A101" s="306" t="s">
        <v>423</v>
      </c>
    </row>
    <row r="102" spans="1:6" x14ac:dyDescent="0.15">
      <c r="A102" s="306" t="s">
        <v>424</v>
      </c>
    </row>
    <row r="103" spans="1:6" x14ac:dyDescent="0.15">
      <c r="A103" s="307"/>
    </row>
    <row r="104" spans="1:6" x14ac:dyDescent="0.15">
      <c r="A104" s="306" t="s">
        <v>425</v>
      </c>
    </row>
    <row r="105" spans="1:6" x14ac:dyDescent="0.15">
      <c r="A105" s="307" t="s">
        <v>426</v>
      </c>
      <c r="D105" s="309"/>
      <c r="E105" s="309"/>
      <c r="F105" s="309"/>
    </row>
    <row r="106" spans="1:6" x14ac:dyDescent="0.15">
      <c r="A106" s="307"/>
      <c r="D106" s="309"/>
      <c r="E106" s="309"/>
      <c r="F106" s="310"/>
    </row>
    <row r="107" spans="1:6" x14ac:dyDescent="0.15">
      <c r="A107" s="306" t="s">
        <v>427</v>
      </c>
      <c r="D107" s="309"/>
      <c r="E107" s="309"/>
      <c r="F107" s="310"/>
    </row>
    <row r="108" spans="1:6" x14ac:dyDescent="0.15">
      <c r="A108" s="306" t="s">
        <v>428</v>
      </c>
      <c r="D108" s="309"/>
      <c r="E108" s="309"/>
      <c r="F108" s="310"/>
    </row>
    <row r="109" spans="1:6" x14ac:dyDescent="0.15">
      <c r="A109" s="306" t="s">
        <v>429</v>
      </c>
      <c r="D109" s="309"/>
      <c r="E109" s="309"/>
      <c r="F109" s="310"/>
    </row>
    <row r="110" spans="1:6" x14ac:dyDescent="0.15">
      <c r="A110" s="306"/>
      <c r="D110" s="309"/>
      <c r="E110" s="309"/>
      <c r="F110" s="310"/>
    </row>
    <row r="111" spans="1:6" x14ac:dyDescent="0.15">
      <c r="A111" s="306" t="s">
        <v>430</v>
      </c>
    </row>
    <row r="112" spans="1:6" x14ac:dyDescent="0.15">
      <c r="A112" s="307" t="s">
        <v>431</v>
      </c>
    </row>
    <row r="113" spans="1:7" x14ac:dyDescent="0.15">
      <c r="A113" s="307" t="s">
        <v>432</v>
      </c>
    </row>
    <row r="114" spans="1:7" x14ac:dyDescent="0.15">
      <c r="A114" s="307" t="s">
        <v>433</v>
      </c>
    </row>
    <row r="115" spans="1:7" x14ac:dyDescent="0.15">
      <c r="A115" s="307" t="s">
        <v>434</v>
      </c>
    </row>
    <row r="116" spans="1:7" x14ac:dyDescent="0.15">
      <c r="A116" s="307"/>
    </row>
    <row r="117" spans="1:7" x14ac:dyDescent="0.15">
      <c r="A117" s="306" t="s">
        <v>435</v>
      </c>
    </row>
    <row r="118" spans="1:7" x14ac:dyDescent="0.15">
      <c r="A118" s="306" t="s">
        <v>436</v>
      </c>
      <c r="D118" s="308"/>
      <c r="F118" s="308"/>
      <c r="G118" s="308"/>
    </row>
    <row r="119" spans="1:7" x14ac:dyDescent="0.15">
      <c r="A119" s="306" t="s">
        <v>437</v>
      </c>
      <c r="F119" s="308"/>
    </row>
    <row r="120" spans="1:7" x14ac:dyDescent="0.15">
      <c r="A120" s="306" t="s">
        <v>438</v>
      </c>
      <c r="F120" s="308"/>
    </row>
    <row r="121" spans="1:7" x14ac:dyDescent="0.15">
      <c r="A121" s="306" t="s">
        <v>439</v>
      </c>
      <c r="F121" s="308"/>
    </row>
    <row r="122" spans="1:7" x14ac:dyDescent="0.15">
      <c r="A122" s="306"/>
      <c r="F122" s="308"/>
    </row>
    <row r="123" spans="1:7" x14ac:dyDescent="0.15">
      <c r="A123" s="306" t="s">
        <v>440</v>
      </c>
      <c r="D123" s="311"/>
      <c r="F123" s="308"/>
      <c r="G123" s="311"/>
    </row>
    <row r="124" spans="1:7" x14ac:dyDescent="0.15">
      <c r="A124" s="307" t="s">
        <v>441</v>
      </c>
    </row>
    <row r="125" spans="1:7" x14ac:dyDescent="0.15">
      <c r="A125" s="307"/>
    </row>
    <row r="126" spans="1:7" x14ac:dyDescent="0.15">
      <c r="A126" s="306" t="s">
        <v>442</v>
      </c>
    </row>
    <row r="127" spans="1:7" x14ac:dyDescent="0.15">
      <c r="A127" s="307" t="s">
        <v>443</v>
      </c>
    </row>
  </sheetData>
  <phoneticPr fontId="11"/>
  <pageMargins left="0.7" right="0.7" top="0.39370078740157477" bottom="0.39370078740157477" header="0.51181102362204722" footer="0.51181102362204722"/>
  <pageSetup paperSize="9" fitToHeight="0" orientation="portrait" r:id="rId1"/>
  <rowBreaks count="1" manualBreakCount="1">
    <brk id="71" man="1"/>
  </rowBreaks>
  <drawing r:id="rId2"/>
  <legacyDrawing r:id="rId3"/>
  <oleObjects>
    <mc:AlternateContent xmlns:mc="http://schemas.openxmlformats.org/markup-compatibility/2006">
      <mc:Choice Requires="x14">
        <oleObject progId="Word.Document.8" shapeId="1025" r:id="rId4">
          <objectPr defaultSize="0" r:id="rId5">
            <anchor moveWithCells="1">
              <from>
                <xdr:col>0</xdr:col>
                <xdr:colOff>619125</xdr:colOff>
                <xdr:row>89</xdr:row>
                <xdr:rowOff>28575</xdr:rowOff>
              </from>
              <to>
                <xdr:col>0</xdr:col>
                <xdr:colOff>4524375</xdr:colOff>
                <xdr:row>95</xdr:row>
                <xdr:rowOff>76200</xdr:rowOff>
              </to>
            </anchor>
          </objectPr>
        </oleObject>
      </mc:Choice>
      <mc:Fallback>
        <oleObject progId="Word.Document.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 </cp:lastModifiedBy>
  <cp:lastPrinted>2021-03-23T07:41:31Z</cp:lastPrinted>
  <dcterms:created xsi:type="dcterms:W3CDTF">2021-03-22T07:12:08Z</dcterms:created>
  <dcterms:modified xsi:type="dcterms:W3CDTF">2021-03-23T07:43:30Z</dcterms:modified>
</cp:coreProperties>
</file>